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CUADRO DICIEMBRE" sheetId="1" r:id="rId1"/>
    <sheet name="CUENTAS DICIEMBRE" sheetId="2" r:id="rId2"/>
  </sheets>
  <definedNames/>
  <calcPr fullCalcOnLoad="1"/>
</workbook>
</file>

<file path=xl/sharedStrings.xml><?xml version="1.0" encoding="utf-8"?>
<sst xmlns="http://schemas.openxmlformats.org/spreadsheetml/2006/main" count="286" uniqueCount="91">
  <si>
    <t>MUNICIPIO DE MINERAL DE LA REFORMA</t>
  </si>
  <si>
    <t>CUADRO RESUMEN DE LA SITUACION FINANCIERA</t>
  </si>
  <si>
    <t>CUENTAS DE RESULTADO</t>
  </si>
  <si>
    <t>CUENTAS BALANCE</t>
  </si>
  <si>
    <t>FUENTE DE FINANCIAMIENTO</t>
  </si>
  <si>
    <t xml:space="preserve">APROBADO / MODIFICADO ANUAL
</t>
  </si>
  <si>
    <t>INGRESOS Y OTROS BENEFICIOS ACUMULADOS</t>
  </si>
  <si>
    <t xml:space="preserve">INTERESES GENERADOS ACUMULADOS </t>
  </si>
  <si>
    <t>GASTOS
 Y OTRAS PÉRDIDAS ACUMULADOS</t>
  </si>
  <si>
    <t xml:space="preserve">
%</t>
  </si>
  <si>
    <t>POR EROGAR
(D)</t>
  </si>
  <si>
    <t>SALDOS EN CAJAS Y BANCOS
(A)</t>
  </si>
  <si>
    <t>DEUDORAS DE ACTIVO
(B)</t>
  </si>
  <si>
    <t>ACREEDORAS DE PASIVO
(C)</t>
  </si>
  <si>
    <t>DIFERENCA
A+B-C=D</t>
  </si>
  <si>
    <t>DIFERENCIA 2</t>
  </si>
  <si>
    <t xml:space="preserve">AVANCE %
</t>
  </si>
  <si>
    <t>FIN</t>
  </si>
  <si>
    <t>Compensación del Impuesto Sobre Automóviles Nuevos 2021</t>
  </si>
  <si>
    <t>Compensación del Impuesto Sobre Automóviles Nuevos 2022</t>
  </si>
  <si>
    <t>Convenio de Recursos Extraordinarios 2022</t>
  </si>
  <si>
    <t>Fondo de Aportaciones para el Fortalecimiento Municipal 2021</t>
  </si>
  <si>
    <t>Fondo de Aportaciones para el Fortalecimiento Municipal 2022</t>
  </si>
  <si>
    <t>Fondo de Aportaciones para la Infraestructura Social Municipal 2021</t>
  </si>
  <si>
    <t>Fondo de Aportaciones para la Infraestructura Social Municipal 2022</t>
  </si>
  <si>
    <t>Fondo de Compensación 2022</t>
  </si>
  <si>
    <t>Fondo de Estabilización de los Ingresos de las Entidades Federativas 2021</t>
  </si>
  <si>
    <t>Fondo de Estabilización de los Ingresos de las Entidades Federativas 2022</t>
  </si>
  <si>
    <t>Fondo de Fiscalización y Recaudación 2021</t>
  </si>
  <si>
    <t>Fondo de Fiscalización y Recaudación 2022</t>
  </si>
  <si>
    <t>Fondo de Fomento Municipal 2021</t>
  </si>
  <si>
    <t>Fondo de Fomento Municipal 2022</t>
  </si>
  <si>
    <t>Fondo General de Participaciones 2021</t>
  </si>
  <si>
    <t>Fondo General de Participaciones 2022</t>
  </si>
  <si>
    <t>Impuesto Especial Sobre Producción y Servicios (Gasolinas y Diésel) 2021</t>
  </si>
  <si>
    <t>Impuesto Especial Sobre Producción y Servicios (Gasolinas y Diésel) 2022</t>
  </si>
  <si>
    <t>Impuesto Especial Sobre Producción y Servicios (Tabaco Labrado,
Bebidas Alcohólicas y Refrescos) 2021</t>
  </si>
  <si>
    <t>Impuesto Especial Sobre Producción y Servicios (Tabaco Labrado,
Bebidas Alcohólicas y Refrescos) 2022</t>
  </si>
  <si>
    <t>Impuesto Sobre Automoviles Nuevos 2021</t>
  </si>
  <si>
    <t>Impuesto Sobre Automoviles Nuevos 2022</t>
  </si>
  <si>
    <t>Impuesto Sobre la Renta por Enajenación de Bienes Inmuebles  2021</t>
  </si>
  <si>
    <t>Impuesto Sobre la Renta por Enajenación de Bienes Inmuebles  2022</t>
  </si>
  <si>
    <t>Participación por la Recaudación obtenida de Impuesto Sobre la Renta
enterado a la Federación 2021</t>
  </si>
  <si>
    <t>Participación por la Recaudación obtenida de Impuesto Sobre la Renta
enterado a la Federación 2022</t>
  </si>
  <si>
    <t>Recursos Fiscales 2021</t>
  </si>
  <si>
    <t>Recursos Fiscales 2022</t>
  </si>
  <si>
    <t>Transferencias de Recursos Estatales Extraordinarios 2021</t>
  </si>
  <si>
    <t>Transferencias de Recursos Estatales Extraordinarios 2022</t>
  </si>
  <si>
    <t xml:space="preserve">TOTALES </t>
  </si>
  <si>
    <t>IRREDUCTIBLES</t>
  </si>
  <si>
    <t>CONCEPTO</t>
  </si>
  <si>
    <t>PRESUPUESTO</t>
  </si>
  <si>
    <t>ACUMULADO</t>
  </si>
  <si>
    <t>%</t>
  </si>
  <si>
    <t>C.N.A</t>
  </si>
  <si>
    <t>LUZ</t>
  </si>
  <si>
    <t>CLORACION</t>
  </si>
  <si>
    <t>SERVICIO DE LA DEUDA PUBLICA</t>
  </si>
  <si>
    <t>Participación por la Recaudación obtenida de Impuesto Sobre la Renta enterado a la Federación 2022</t>
  </si>
  <si>
    <t>Participación por la Recaudación obtenida de Impuesto Sobre la Renta enterado a la Federación 2021</t>
  </si>
  <si>
    <t>Sub Total 2022</t>
  </si>
  <si>
    <t>Sub Total 2021</t>
  </si>
  <si>
    <t>Cuadro de Resumen de la Situacion Financiera detallado</t>
  </si>
  <si>
    <t>1.DEUDORA</t>
  </si>
  <si>
    <t>BANCOS/TESORERIA</t>
  </si>
  <si>
    <t>INGRESOS POR RECUPERAR A CORTO PLAZO</t>
  </si>
  <si>
    <t>EDIFICACION HABITACIONAL EN PROCESO</t>
  </si>
  <si>
    <t>MUEBLES DE OFICINA Y ESTANTERIA</t>
  </si>
  <si>
    <t>EFECTIVO</t>
  </si>
  <si>
    <t>DEPOSITOS DE FONDOS DE TERCEROS EN GARANTIA Y/O ADMINISTRACION</t>
  </si>
  <si>
    <t>DEUDORES DIVERSOS POR COBRAR A CORTO PLAZO</t>
  </si>
  <si>
    <t>ALMACEN DE MATERIALES Y SUMINISTROS DE CONSUMO</t>
  </si>
  <si>
    <t>EQUIPOS Y APARATOS AUDIOVISUALES</t>
  </si>
  <si>
    <t>VEHICULOS Y EQUIPO DE TRANSPORTE</t>
  </si>
  <si>
    <t>SOFTWARE</t>
  </si>
  <si>
    <t>CUENTAS POR COBRAR A CORTO PLAZO</t>
  </si>
  <si>
    <t>GRAN TOTAL</t>
  </si>
  <si>
    <t>2.CUENTAS ACREDORAS</t>
  </si>
  <si>
    <t>RETENCIONES Y CONTRIBUCIONES POR PAGAR A CORTO PLAZO</t>
  </si>
  <si>
    <t>SERVICIOS PERSONALES POR PAGAR A CORTO PLAZO</t>
  </si>
  <si>
    <t>PROVEEDORES POR PAGAR A CORTO PLAZO</t>
  </si>
  <si>
    <t>CONTRATISTAS POR OBRAS PUBLICAS POR PAGAR A CORTO PLAZO</t>
  </si>
  <si>
    <t>TRANSFERENCIAS OTORGADAS POR PAGAR A CORTO PLAZO</t>
  </si>
  <si>
    <t>OTRAS CUENTAS POR PAGAR A CORTO PLAZO</t>
  </si>
  <si>
    <t>PARTICIPACIONES Y APORTACIONES POR PAGAR A CORTO PLAZO</t>
  </si>
  <si>
    <t>INTERESES, COMISIONES Y OTROS GASTOS DE LA DEUDA PUBLICA POR PAGAR A CORTO PLAZO</t>
  </si>
  <si>
    <t>RECAUDACION POR PARTICIPAR</t>
  </si>
  <si>
    <t>Del 01/01/2022 al 31/12/2022</t>
  </si>
  <si>
    <t>DE 01/01/2022 AL 31/12/2022</t>
  </si>
  <si>
    <t>ANTICIPO A CONTRATISTAS POR OBRAS PUBLICAS A CORTO PLAZO</t>
  </si>
  <si>
    <t>MAQUINARIA Y EQUIPO AGROPECUARIO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</si>
</sst>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4" fontId="6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9" fontId="6" fillId="0" borderId="10" xfId="56" applyFont="1" applyBorder="1" applyAlignment="1">
      <alignment horizontal="center" vertical="top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 readingOrder="1"/>
      <protection/>
    </xf>
    <xf numFmtId="0" fontId="7" fillId="0" borderId="10" xfId="0" applyFont="1" applyBorder="1" applyAlignment="1">
      <alignment horizontal="center" vertical="top" wrapText="1" readingOrder="1"/>
    </xf>
    <xf numFmtId="0" fontId="1" fillId="0" borderId="0" xfId="54">
      <alignment vertical="top"/>
      <protection/>
    </xf>
    <xf numFmtId="0" fontId="5" fillId="0" borderId="12" xfId="54" applyFont="1" applyBorder="1" applyAlignment="1">
      <alignment horizontal="left" vertical="top"/>
      <protection/>
    </xf>
    <xf numFmtId="4" fontId="5" fillId="0" borderId="13" xfId="54" applyNumberFormat="1" applyFont="1" applyBorder="1" applyAlignment="1">
      <alignment horizontal="right" vertical="top"/>
      <protection/>
    </xf>
    <xf numFmtId="0" fontId="1" fillId="0" borderId="12" xfId="54" applyFont="1" applyBorder="1" applyAlignment="1">
      <alignment horizontal="left" vertical="top"/>
      <protection/>
    </xf>
    <xf numFmtId="4" fontId="1" fillId="0" borderId="13" xfId="54" applyNumberFormat="1" applyFont="1" applyBorder="1" applyAlignment="1">
      <alignment horizontal="right" vertical="top"/>
      <protection/>
    </xf>
    <xf numFmtId="0" fontId="5" fillId="0" borderId="12" xfId="54" applyFont="1" applyBorder="1" applyAlignment="1">
      <alignment horizontal="left" vertical="top" wrapText="1"/>
      <protection/>
    </xf>
    <xf numFmtId="0" fontId="5" fillId="0" borderId="12" xfId="54" applyFont="1" applyBorder="1" applyAlignment="1">
      <alignment horizontal="left" vertical="top" wrapText="1" readingOrder="1"/>
      <protection/>
    </xf>
    <xf numFmtId="4" fontId="1" fillId="0" borderId="0" xfId="54" applyNumberFormat="1">
      <alignment vertical="top"/>
      <protection/>
    </xf>
    <xf numFmtId="4" fontId="6" fillId="0" borderId="10" xfId="54" applyNumberFormat="1" applyFont="1" applyBorder="1" applyAlignment="1">
      <alignment horizontal="right" vertical="top"/>
      <protection/>
    </xf>
    <xf numFmtId="0" fontId="1" fillId="0" borderId="10" xfId="54" applyBorder="1" applyAlignment="1">
      <alignment horizontal="left" vertical="top" wrapText="1" readingOrder="1"/>
      <protection/>
    </xf>
    <xf numFmtId="0" fontId="6" fillId="0" borderId="10" xfId="54" applyFont="1" applyBorder="1" applyAlignment="1">
      <alignment horizontal="left" vertical="top" wrapText="1"/>
      <protection/>
    </xf>
    <xf numFmtId="4" fontId="6" fillId="0" borderId="10" xfId="54" applyNumberFormat="1" applyFont="1" applyFill="1" applyBorder="1" applyAlignment="1">
      <alignment horizontal="right" vertical="top"/>
      <protection/>
    </xf>
    <xf numFmtId="0" fontId="1" fillId="0" borderId="0" xfId="54" applyFont="1" applyAlignment="1">
      <alignment horizontal="center" vertical="top"/>
      <protection/>
    </xf>
    <xf numFmtId="0" fontId="1" fillId="0" borderId="14" xfId="54" applyFont="1" applyBorder="1" applyAlignment="1">
      <alignment horizontal="center" vertical="top" wrapText="1" readingOrder="1"/>
      <protection/>
    </xf>
    <xf numFmtId="0" fontId="1" fillId="0" borderId="13" xfId="54" applyFont="1" applyBorder="1" applyAlignment="1">
      <alignment horizontal="left" vertical="top"/>
      <protection/>
    </xf>
    <xf numFmtId="4" fontId="1" fillId="0" borderId="10" xfId="54" applyNumberFormat="1" applyFont="1" applyBorder="1" applyAlignment="1">
      <alignment horizontal="center" vertical="top"/>
      <protection/>
    </xf>
    <xf numFmtId="0" fontId="4" fillId="33" borderId="15" xfId="54" applyFont="1" applyFill="1" applyBorder="1" applyAlignment="1">
      <alignment horizontal="center" vertical="top" wrapText="1" readingOrder="1"/>
      <protection/>
    </xf>
    <xf numFmtId="0" fontId="4" fillId="33" borderId="10" xfId="54" applyFont="1" applyFill="1" applyBorder="1" applyAlignment="1">
      <alignment horizontal="center" vertical="top" wrapText="1" readingOrder="1"/>
      <protection/>
    </xf>
    <xf numFmtId="0" fontId="1" fillId="0" borderId="0" xfId="54" applyAlignment="1">
      <alignment horizontal="left" vertical="top" wrapText="1" readingOrder="1"/>
      <protection/>
    </xf>
    <xf numFmtId="0" fontId="1" fillId="0" borderId="16" xfId="54" applyFont="1" applyBorder="1" applyAlignment="1">
      <alignment horizontal="center" vertical="top" wrapText="1" readingOrder="1"/>
      <protection/>
    </xf>
    <xf numFmtId="0" fontId="1" fillId="0" borderId="13" xfId="54" applyFont="1" applyBorder="1" applyAlignment="1">
      <alignment horizontal="center" vertical="top" wrapText="1" readingOrder="1"/>
      <protection/>
    </xf>
    <xf numFmtId="0" fontId="1" fillId="0" borderId="10" xfId="54" applyFont="1" applyBorder="1" applyAlignment="1">
      <alignment horizontal="center" vertical="top" wrapText="1" readingOrder="1"/>
      <protection/>
    </xf>
    <xf numFmtId="0" fontId="2" fillId="0" borderId="0" xfId="54" applyFont="1" applyAlignment="1">
      <alignment horizontal="center" vertical="top"/>
      <protection/>
    </xf>
    <xf numFmtId="0" fontId="3" fillId="0" borderId="0" xfId="54" applyFont="1" applyAlignment="1">
      <alignment horizontal="center" vertical="top" wrapText="1" readingOrder="1"/>
      <protection/>
    </xf>
    <xf numFmtId="0" fontId="1" fillId="33" borderId="15" xfId="54" applyFont="1" applyFill="1" applyBorder="1" applyAlignment="1">
      <alignment horizontal="center" vertical="top" wrapText="1" readingOrder="1"/>
      <protection/>
    </xf>
    <xf numFmtId="0" fontId="5" fillId="33" borderId="10" xfId="54" applyFont="1" applyFill="1" applyBorder="1" applyAlignment="1">
      <alignment horizontal="center" vertical="top" wrapText="1" readingOrder="1"/>
      <protection/>
    </xf>
    <xf numFmtId="0" fontId="1" fillId="34" borderId="13" xfId="54" applyFont="1" applyFill="1" applyBorder="1" applyAlignment="1">
      <alignment horizontal="left" vertical="top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8</xdr:col>
      <xdr:colOff>885825</xdr:colOff>
      <xdr:row>58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3171825" y="10829925"/>
          <a:ext cx="7258050" cy="1162050"/>
          <a:chOff x="2320635" y="10347614"/>
          <a:chExt cx="7239002" cy="9525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2320635" y="10347614"/>
            <a:ext cx="2412397" cy="952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SECRETARIA DE TESORERIA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ANA LAURA ORTIZ FLORES 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4723984" y="10347614"/>
            <a:ext cx="2423256" cy="952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 CONSTITUCIONAL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ISRAEL JORGE FÉLIX SOTO
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7147240" y="10347614"/>
            <a:ext cx="2412397" cy="952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 HACENDARIA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MATILDE ORTEGA MARTINEZ 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0"/>
  <sheetViews>
    <sheetView showGridLines="0" tabSelected="1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G25" sqref="G25"/>
    </sheetView>
  </sheetViews>
  <sheetFormatPr defaultColWidth="6.8515625" defaultRowHeight="12.75" customHeight="1"/>
  <cols>
    <col min="1" max="1" width="47.57421875" style="7" customWidth="1"/>
    <col min="2" max="5" width="14.140625" style="7" customWidth="1"/>
    <col min="6" max="6" width="10.7109375" style="7" customWidth="1"/>
    <col min="7" max="12" width="14.140625" style="7" customWidth="1"/>
    <col min="13" max="13" width="10.7109375" style="7" customWidth="1"/>
    <col min="14" max="16384" width="6.8515625" style="7" customWidth="1"/>
  </cols>
  <sheetData>
    <row r="1" spans="1:13" ht="20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6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7.25" customHeight="1">
      <c r="A3" s="30" t="s">
        <v>87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ht="24.75" customHeight="1"/>
    <row r="5" spans="3:13" ht="20.25" customHeight="1">
      <c r="C5" s="31" t="s">
        <v>2</v>
      </c>
      <c r="D5" s="31"/>
      <c r="E5" s="31"/>
      <c r="F5" s="31"/>
      <c r="G5" s="31"/>
      <c r="H5" s="31" t="s">
        <v>3</v>
      </c>
      <c r="I5" s="31"/>
      <c r="J5" s="31"/>
      <c r="K5" s="31"/>
      <c r="L5" s="31"/>
      <c r="M5" s="31"/>
    </row>
    <row r="6" spans="1:13" ht="12" customHeight="1">
      <c r="A6" s="23" t="s">
        <v>4</v>
      </c>
      <c r="B6" s="23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  <c r="K6" s="24" t="s">
        <v>14</v>
      </c>
      <c r="L6" s="32" t="s">
        <v>15</v>
      </c>
      <c r="M6" s="23" t="s">
        <v>16</v>
      </c>
    </row>
    <row r="7" spans="1:13" ht="13.5" customHeight="1">
      <c r="A7" s="23"/>
      <c r="B7" s="23"/>
      <c r="C7" s="24"/>
      <c r="D7" s="24"/>
      <c r="E7" s="24"/>
      <c r="F7" s="24"/>
      <c r="G7" s="24"/>
      <c r="H7" s="24"/>
      <c r="I7" s="24"/>
      <c r="J7" s="24"/>
      <c r="K7" s="24"/>
      <c r="L7" s="32"/>
      <c r="M7" s="23"/>
    </row>
    <row r="8" spans="1:13" ht="11.2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L8" s="32"/>
      <c r="M8" s="24" t="s">
        <v>17</v>
      </c>
    </row>
    <row r="9" spans="1:13" ht="14.25" customHeight="1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  <c r="L9" s="32"/>
      <c r="M9" s="24"/>
    </row>
    <row r="10" spans="1:13" ht="12.75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7" t="s">
        <v>45</v>
      </c>
      <c r="B11" s="15">
        <v>181302930.45</v>
      </c>
      <c r="C11" s="15">
        <v>180669125.09</v>
      </c>
      <c r="D11" s="15">
        <v>633805.36</v>
      </c>
      <c r="E11" s="15">
        <v>160907207.087519</v>
      </c>
      <c r="F11" s="3">
        <f aca="true" t="shared" si="0" ref="F11:F26">E11/C11</f>
        <v>0.8906181784373138</v>
      </c>
      <c r="G11" s="1">
        <f aca="true" t="shared" si="1" ref="G11:G26">C11+D11-E11</f>
        <v>20395723.362481028</v>
      </c>
      <c r="H11" s="15">
        <v>18952593.159050003</v>
      </c>
      <c r="I11" s="18">
        <v>6050552.39218061</v>
      </c>
      <c r="J11" s="15">
        <v>4607422.18875</v>
      </c>
      <c r="K11" s="1">
        <f aca="true" t="shared" si="2" ref="K11:K26">H11+I11-J11</f>
        <v>20395723.362480614</v>
      </c>
      <c r="L11" s="1">
        <f aca="true" t="shared" si="3" ref="L11:L26">G11-K11</f>
        <v>4.1350722312927246E-07</v>
      </c>
      <c r="M11" s="3">
        <f aca="true" t="shared" si="4" ref="M11:M26">E11/B11</f>
        <v>0.8875047231070224</v>
      </c>
    </row>
    <row r="12" spans="1:13" ht="12.75">
      <c r="A12" s="17" t="s">
        <v>33</v>
      </c>
      <c r="B12" s="15">
        <v>117391076.03</v>
      </c>
      <c r="C12" s="15">
        <v>117268120.32</v>
      </c>
      <c r="D12" s="15">
        <v>122955.71</v>
      </c>
      <c r="E12" s="15">
        <v>111128265</v>
      </c>
      <c r="F12" s="3">
        <f t="shared" si="0"/>
        <v>0.9476425877446861</v>
      </c>
      <c r="G12" s="1">
        <f t="shared" si="1"/>
        <v>6262811.029999986</v>
      </c>
      <c r="H12" s="15">
        <v>6797850.63</v>
      </c>
      <c r="I12" s="15">
        <v>0</v>
      </c>
      <c r="J12" s="15">
        <v>535039.6</v>
      </c>
      <c r="K12" s="1">
        <f t="shared" si="2"/>
        <v>6262811.03</v>
      </c>
      <c r="L12" s="1">
        <f t="shared" si="3"/>
        <v>-1.3969838619232178E-08</v>
      </c>
      <c r="M12" s="3">
        <f t="shared" si="4"/>
        <v>0.9466500245010149</v>
      </c>
    </row>
    <row r="13" spans="1:13" ht="12.75">
      <c r="A13" s="17" t="s">
        <v>31</v>
      </c>
      <c r="B13" s="15">
        <v>41493379.03</v>
      </c>
      <c r="C13" s="15">
        <v>41269109.18</v>
      </c>
      <c r="D13" s="15">
        <v>224269.85</v>
      </c>
      <c r="E13" s="15">
        <v>34882932.95</v>
      </c>
      <c r="F13" s="3">
        <f t="shared" si="0"/>
        <v>0.8452552924720049</v>
      </c>
      <c r="G13" s="1">
        <f t="shared" si="1"/>
        <v>6610446.079999998</v>
      </c>
      <c r="H13" s="15">
        <v>9193447.08</v>
      </c>
      <c r="I13" s="15">
        <v>0</v>
      </c>
      <c r="J13" s="15">
        <v>2583001</v>
      </c>
      <c r="K13" s="1">
        <f t="shared" si="2"/>
        <v>6610446.08</v>
      </c>
      <c r="L13" s="1">
        <f t="shared" si="3"/>
        <v>0</v>
      </c>
      <c r="M13" s="3">
        <f t="shared" si="4"/>
        <v>0.8406867255804691</v>
      </c>
    </row>
    <row r="14" spans="1:13" ht="12.75">
      <c r="A14" s="17" t="s">
        <v>29</v>
      </c>
      <c r="B14" s="15">
        <v>5331610.71</v>
      </c>
      <c r="C14" s="15">
        <v>5310739.89</v>
      </c>
      <c r="D14" s="15">
        <v>20870.82</v>
      </c>
      <c r="E14" s="15">
        <v>3287095.8</v>
      </c>
      <c r="F14" s="3">
        <f t="shared" si="0"/>
        <v>0.6189525128484499</v>
      </c>
      <c r="G14" s="1">
        <f t="shared" si="1"/>
        <v>2044514.9100000001</v>
      </c>
      <c r="H14" s="15">
        <v>2044579.92</v>
      </c>
      <c r="I14" s="15">
        <v>0</v>
      </c>
      <c r="J14" s="15">
        <v>65.01</v>
      </c>
      <c r="K14" s="1">
        <f t="shared" si="2"/>
        <v>2044514.91</v>
      </c>
      <c r="L14" s="1">
        <f t="shared" si="3"/>
        <v>0</v>
      </c>
      <c r="M14" s="3">
        <f t="shared" si="4"/>
        <v>0.6165295965503828</v>
      </c>
    </row>
    <row r="15" spans="1:13" ht="12.75">
      <c r="A15" s="17" t="s">
        <v>39</v>
      </c>
      <c r="B15" s="15">
        <v>1374494.65</v>
      </c>
      <c r="C15" s="15">
        <v>1354590.28</v>
      </c>
      <c r="D15" s="15">
        <v>19904.37</v>
      </c>
      <c r="E15" s="15">
        <v>1372824.43</v>
      </c>
      <c r="F15" s="3">
        <f t="shared" si="0"/>
        <v>1.0134610075601604</v>
      </c>
      <c r="G15" s="1">
        <f t="shared" si="1"/>
        <v>1670.220000000205</v>
      </c>
      <c r="H15" s="15">
        <v>596670.22</v>
      </c>
      <c r="I15" s="15">
        <v>0</v>
      </c>
      <c r="J15" s="15">
        <v>595000</v>
      </c>
      <c r="K15" s="1">
        <f t="shared" si="2"/>
        <v>1670.219999999972</v>
      </c>
      <c r="L15" s="1">
        <f t="shared" si="3"/>
        <v>2.3283064365386963E-10</v>
      </c>
      <c r="M15" s="3">
        <f t="shared" si="4"/>
        <v>0.9987848479439334</v>
      </c>
    </row>
    <row r="16" spans="1:13" ht="12.75">
      <c r="A16" s="17" t="s">
        <v>19</v>
      </c>
      <c r="B16" s="15">
        <v>238267.2</v>
      </c>
      <c r="C16" s="15">
        <v>234689.49</v>
      </c>
      <c r="D16" s="15">
        <v>3577.71</v>
      </c>
      <c r="E16" s="15">
        <v>192966</v>
      </c>
      <c r="F16" s="3">
        <f t="shared" si="0"/>
        <v>0.8222183277146327</v>
      </c>
      <c r="G16" s="1">
        <f t="shared" si="1"/>
        <v>45301.19999999998</v>
      </c>
      <c r="H16" s="15">
        <v>45301.2</v>
      </c>
      <c r="I16" s="15">
        <v>0</v>
      </c>
      <c r="J16" s="15">
        <v>0</v>
      </c>
      <c r="K16" s="1">
        <f t="shared" si="2"/>
        <v>45301.2</v>
      </c>
      <c r="L16" s="1">
        <f t="shared" si="3"/>
        <v>0</v>
      </c>
      <c r="M16" s="3">
        <f t="shared" si="4"/>
        <v>0.8098722778460484</v>
      </c>
    </row>
    <row r="17" spans="1:13" ht="12.75">
      <c r="A17" s="17" t="s">
        <v>25</v>
      </c>
      <c r="B17" s="15">
        <v>3587525.09</v>
      </c>
      <c r="C17" s="15">
        <v>3587276.94</v>
      </c>
      <c r="D17" s="15">
        <v>248.15</v>
      </c>
      <c r="E17" s="15">
        <v>3271707.06</v>
      </c>
      <c r="F17" s="3">
        <f t="shared" si="0"/>
        <v>0.9120308007220653</v>
      </c>
      <c r="G17" s="1">
        <f t="shared" si="1"/>
        <v>315818.0299999998</v>
      </c>
      <c r="H17" s="15">
        <v>315818.03</v>
      </c>
      <c r="I17" s="15">
        <v>0</v>
      </c>
      <c r="J17" s="15">
        <v>0</v>
      </c>
      <c r="K17" s="1">
        <f t="shared" si="2"/>
        <v>315818.03</v>
      </c>
      <c r="L17" s="1">
        <f t="shared" si="3"/>
        <v>0</v>
      </c>
      <c r="M17" s="3">
        <f t="shared" si="4"/>
        <v>0.9119677153254419</v>
      </c>
    </row>
    <row r="18" spans="1:13" ht="22.5">
      <c r="A18" s="17" t="s">
        <v>27</v>
      </c>
      <c r="B18" s="15">
        <v>350370.12</v>
      </c>
      <c r="C18" s="15">
        <v>346772.54</v>
      </c>
      <c r="D18" s="15">
        <v>3597.58</v>
      </c>
      <c r="E18" s="15">
        <v>279671.96</v>
      </c>
      <c r="F18" s="3">
        <f t="shared" si="0"/>
        <v>0.8064997303419701</v>
      </c>
      <c r="G18" s="1">
        <f t="shared" si="1"/>
        <v>70698.15999999997</v>
      </c>
      <c r="H18" s="15">
        <v>70698.16</v>
      </c>
      <c r="I18" s="15">
        <v>0</v>
      </c>
      <c r="J18" s="15">
        <v>0</v>
      </c>
      <c r="K18" s="1">
        <f t="shared" si="2"/>
        <v>70698.16</v>
      </c>
      <c r="L18" s="1">
        <f t="shared" si="3"/>
        <v>0</v>
      </c>
      <c r="M18" s="3">
        <f t="shared" si="4"/>
        <v>0.7982186380505278</v>
      </c>
    </row>
    <row r="19" spans="1:13" ht="33.75">
      <c r="A19" s="17" t="s">
        <v>37</v>
      </c>
      <c r="B19" s="15">
        <v>2042936.93</v>
      </c>
      <c r="C19" s="15">
        <v>2040375.22</v>
      </c>
      <c r="D19" s="15">
        <v>2561.71</v>
      </c>
      <c r="E19" s="15">
        <v>1754380.16</v>
      </c>
      <c r="F19" s="3">
        <f t="shared" si="0"/>
        <v>0.859832124407</v>
      </c>
      <c r="G19" s="1">
        <f t="shared" si="1"/>
        <v>288556.77</v>
      </c>
      <c r="H19" s="15">
        <v>288556.77</v>
      </c>
      <c r="I19" s="15">
        <v>0</v>
      </c>
      <c r="J19" s="15">
        <v>0</v>
      </c>
      <c r="K19" s="1">
        <f t="shared" si="2"/>
        <v>288556.77</v>
      </c>
      <c r="L19" s="1">
        <f t="shared" si="3"/>
        <v>0</v>
      </c>
      <c r="M19" s="3">
        <f t="shared" si="4"/>
        <v>0.858753950862301</v>
      </c>
    </row>
    <row r="20" spans="1:13" ht="22.5">
      <c r="A20" s="17" t="s">
        <v>35</v>
      </c>
      <c r="B20" s="15">
        <v>4278610.57</v>
      </c>
      <c r="C20" s="15">
        <v>4275136.88</v>
      </c>
      <c r="D20" s="15">
        <v>3473.69</v>
      </c>
      <c r="E20" s="15">
        <v>4275549.36</v>
      </c>
      <c r="F20" s="3">
        <f t="shared" si="0"/>
        <v>1.0000964834604313</v>
      </c>
      <c r="G20" s="1">
        <f t="shared" si="1"/>
        <v>3061.2099999999627</v>
      </c>
      <c r="H20" s="15">
        <v>528060.78</v>
      </c>
      <c r="I20" s="15">
        <v>0</v>
      </c>
      <c r="J20" s="15">
        <v>524999.5700000001</v>
      </c>
      <c r="K20" s="1">
        <f t="shared" si="2"/>
        <v>3061.2099999999627</v>
      </c>
      <c r="L20" s="1">
        <f t="shared" si="3"/>
        <v>0</v>
      </c>
      <c r="M20" s="3">
        <f t="shared" si="4"/>
        <v>0.9992845317539615</v>
      </c>
    </row>
    <row r="21" spans="1:13" ht="22.5">
      <c r="A21" s="17" t="s">
        <v>58</v>
      </c>
      <c r="B21" s="15">
        <v>17678826.57</v>
      </c>
      <c r="C21" s="15">
        <v>17678438.92</v>
      </c>
      <c r="D21" s="15">
        <v>387.65</v>
      </c>
      <c r="E21" s="15">
        <v>14567942.72</v>
      </c>
      <c r="F21" s="3">
        <f t="shared" si="0"/>
        <v>0.8240514213910014</v>
      </c>
      <c r="G21" s="1">
        <f t="shared" si="1"/>
        <v>3110883.8499999996</v>
      </c>
      <c r="H21" s="15">
        <v>3110883.85</v>
      </c>
      <c r="I21" s="15">
        <v>0</v>
      </c>
      <c r="J21" s="15">
        <v>0</v>
      </c>
      <c r="K21" s="1">
        <f t="shared" si="2"/>
        <v>3110883.85</v>
      </c>
      <c r="L21" s="1">
        <f t="shared" si="3"/>
        <v>0</v>
      </c>
      <c r="M21" s="3">
        <f t="shared" si="4"/>
        <v>0.8240333521185733</v>
      </c>
    </row>
    <row r="22" spans="1:13" ht="22.5">
      <c r="A22" s="17" t="s">
        <v>41</v>
      </c>
      <c r="B22" s="15">
        <v>440921.64</v>
      </c>
      <c r="C22" s="15">
        <v>440921.64</v>
      </c>
      <c r="D22" s="15">
        <v>0</v>
      </c>
      <c r="E22" s="15">
        <v>252416.88</v>
      </c>
      <c r="F22" s="3">
        <f t="shared" si="0"/>
        <v>0.5724755990656298</v>
      </c>
      <c r="G22" s="1">
        <f t="shared" si="1"/>
        <v>188504.76</v>
      </c>
      <c r="H22" s="15">
        <v>188504.76</v>
      </c>
      <c r="I22" s="15">
        <v>0</v>
      </c>
      <c r="J22" s="15">
        <v>0</v>
      </c>
      <c r="K22" s="1">
        <f t="shared" si="2"/>
        <v>188504.76</v>
      </c>
      <c r="L22" s="1">
        <f t="shared" si="3"/>
        <v>0</v>
      </c>
      <c r="M22" s="3">
        <f t="shared" si="4"/>
        <v>0.5724755990656298</v>
      </c>
    </row>
    <row r="23" spans="1:13" ht="12.75">
      <c r="A23" s="17" t="s">
        <v>47</v>
      </c>
      <c r="B23" s="15">
        <v>5001596.35</v>
      </c>
      <c r="C23" s="15">
        <v>5000000</v>
      </c>
      <c r="D23" s="15">
        <v>1596.35</v>
      </c>
      <c r="E23" s="15">
        <v>3071081.59</v>
      </c>
      <c r="F23" s="3">
        <f t="shared" si="0"/>
        <v>0.614216318</v>
      </c>
      <c r="G23" s="1">
        <f t="shared" si="1"/>
        <v>1930514.7599999998</v>
      </c>
      <c r="H23" s="15">
        <v>1930514.76</v>
      </c>
      <c r="I23" s="15">
        <v>0</v>
      </c>
      <c r="J23" s="15">
        <v>0</v>
      </c>
      <c r="K23" s="1">
        <f t="shared" si="2"/>
        <v>1930514.76</v>
      </c>
      <c r="L23" s="1">
        <f t="shared" si="3"/>
        <v>0</v>
      </c>
      <c r="M23" s="3">
        <f t="shared" si="4"/>
        <v>0.6140202797452857</v>
      </c>
    </row>
    <row r="24" spans="1:13" ht="12.75">
      <c r="A24" s="17" t="s">
        <v>20</v>
      </c>
      <c r="B24" s="15">
        <v>446855.92</v>
      </c>
      <c r="C24" s="15">
        <v>446850</v>
      </c>
      <c r="D24" s="15">
        <v>5.92</v>
      </c>
      <c r="E24" s="15">
        <v>446850</v>
      </c>
      <c r="F24" s="3">
        <f t="shared" si="0"/>
        <v>1</v>
      </c>
      <c r="G24" s="1">
        <f t="shared" si="1"/>
        <v>5.919999999983702</v>
      </c>
      <c r="H24" s="15">
        <v>5.92</v>
      </c>
      <c r="I24" s="15">
        <v>0</v>
      </c>
      <c r="J24" s="15">
        <v>0</v>
      </c>
      <c r="K24" s="1">
        <f t="shared" si="2"/>
        <v>5.92</v>
      </c>
      <c r="L24" s="1">
        <f t="shared" si="3"/>
        <v>-1.6298074001497298E-11</v>
      </c>
      <c r="M24" s="3">
        <f t="shared" si="4"/>
        <v>0.9999867518819041</v>
      </c>
    </row>
    <row r="25" spans="1:13" ht="22.5">
      <c r="A25" s="17" t="s">
        <v>24</v>
      </c>
      <c r="B25" s="15">
        <v>18729322</v>
      </c>
      <c r="C25" s="15">
        <v>18634368</v>
      </c>
      <c r="D25" s="15">
        <v>94954</v>
      </c>
      <c r="E25" s="15">
        <v>0</v>
      </c>
      <c r="F25" s="3">
        <f t="shared" si="0"/>
        <v>0</v>
      </c>
      <c r="G25" s="1">
        <f t="shared" si="1"/>
        <v>18729322</v>
      </c>
      <c r="H25" s="15">
        <v>13532122.73</v>
      </c>
      <c r="I25" s="15">
        <v>8176970.12</v>
      </c>
      <c r="J25" s="15">
        <v>2979770.85</v>
      </c>
      <c r="K25" s="1">
        <f t="shared" si="2"/>
        <v>18729322</v>
      </c>
      <c r="L25" s="1">
        <f t="shared" si="3"/>
        <v>0</v>
      </c>
      <c r="M25" s="3">
        <f t="shared" si="4"/>
        <v>0</v>
      </c>
    </row>
    <row r="26" spans="1:13" ht="12.75">
      <c r="A26" s="17" t="s">
        <v>22</v>
      </c>
      <c r="B26" s="15">
        <v>151940038.51</v>
      </c>
      <c r="C26" s="15">
        <v>151687240.38</v>
      </c>
      <c r="D26" s="15">
        <v>252798.13</v>
      </c>
      <c r="E26" s="15">
        <v>119443239.17</v>
      </c>
      <c r="F26" s="3">
        <f t="shared" si="0"/>
        <v>0.7874310249878382</v>
      </c>
      <c r="G26" s="1">
        <f t="shared" si="1"/>
        <v>32496799.33999999</v>
      </c>
      <c r="H26" s="15">
        <v>29793683.73</v>
      </c>
      <c r="I26" s="15">
        <v>5918686.29</v>
      </c>
      <c r="J26" s="15">
        <v>3215570.68</v>
      </c>
      <c r="K26" s="1">
        <f t="shared" si="2"/>
        <v>32496799.340000004</v>
      </c>
      <c r="L26" s="1">
        <f t="shared" si="3"/>
        <v>0</v>
      </c>
      <c r="M26" s="3">
        <f t="shared" si="4"/>
        <v>0.7861208957251831</v>
      </c>
    </row>
    <row r="27" spans="1:13" ht="12.75">
      <c r="A27" s="4" t="s">
        <v>60</v>
      </c>
      <c r="B27" s="2">
        <f>SUM(B11:B26)</f>
        <v>551628761.77</v>
      </c>
      <c r="C27" s="2">
        <f aca="true" t="shared" si="5" ref="C27:L27">SUM(C11:C26)</f>
        <v>550243754.77</v>
      </c>
      <c r="D27" s="2">
        <f t="shared" si="5"/>
        <v>1385006.9999999995</v>
      </c>
      <c r="E27" s="2">
        <f t="shared" si="5"/>
        <v>459134130.16751903</v>
      </c>
      <c r="F27" s="2"/>
      <c r="G27" s="2">
        <f t="shared" si="5"/>
        <v>92494631.60248101</v>
      </c>
      <c r="H27" s="2">
        <f t="shared" si="5"/>
        <v>87389291.69905001</v>
      </c>
      <c r="I27" s="2">
        <f t="shared" si="5"/>
        <v>20146208.80218061</v>
      </c>
      <c r="J27" s="2">
        <f t="shared" si="5"/>
        <v>15040868.898749998</v>
      </c>
      <c r="K27" s="2">
        <f t="shared" si="5"/>
        <v>92494631.60248062</v>
      </c>
      <c r="L27" s="2">
        <f t="shared" si="5"/>
        <v>3.9975391707969266E-07</v>
      </c>
      <c r="M27" s="3"/>
    </row>
    <row r="28" spans="1:13" ht="12.75">
      <c r="A28" s="17"/>
      <c r="B28" s="15"/>
      <c r="C28" s="15"/>
      <c r="D28" s="15"/>
      <c r="E28" s="15"/>
      <c r="F28" s="3"/>
      <c r="G28" s="1"/>
      <c r="H28" s="15"/>
      <c r="I28" s="18"/>
      <c r="J28" s="15"/>
      <c r="K28" s="1"/>
      <c r="L28" s="1"/>
      <c r="M28" s="3"/>
    </row>
    <row r="29" spans="1:13" ht="12.75">
      <c r="A29" s="17" t="s">
        <v>44</v>
      </c>
      <c r="B29" s="15">
        <v>8916036.44</v>
      </c>
      <c r="C29" s="15">
        <v>8916036.44</v>
      </c>
      <c r="D29" s="15">
        <v>0</v>
      </c>
      <c r="E29" s="15">
        <v>5307401.1</v>
      </c>
      <c r="F29" s="3">
        <f aca="true" t="shared" si="6" ref="F29:F40">E29/C29</f>
        <v>0.5952646263522898</v>
      </c>
      <c r="G29" s="1">
        <f aca="true" t="shared" si="7" ref="G29:G40">C29+D29-E29</f>
        <v>3608635.34</v>
      </c>
      <c r="H29" s="15">
        <v>1466936.94</v>
      </c>
      <c r="I29" s="15">
        <f>2494675.22+314841</f>
        <v>2809516.22</v>
      </c>
      <c r="J29" s="15">
        <v>667817.8200000001</v>
      </c>
      <c r="K29" s="1">
        <f aca="true" t="shared" si="8" ref="K29:K40">H29+I29-J29</f>
        <v>3608635.34</v>
      </c>
      <c r="L29" s="1">
        <f aca="true" t="shared" si="9" ref="L29:L40">G29-K29</f>
        <v>0</v>
      </c>
      <c r="M29" s="3">
        <f aca="true" t="shared" si="10" ref="M29:M40">E29/B29</f>
        <v>0.5952646263522898</v>
      </c>
    </row>
    <row r="30" spans="1:13" ht="12.75">
      <c r="A30" s="17" t="s">
        <v>32</v>
      </c>
      <c r="B30" s="15">
        <v>1520949.9</v>
      </c>
      <c r="C30" s="15">
        <v>1520949.9</v>
      </c>
      <c r="D30" s="15">
        <v>0</v>
      </c>
      <c r="E30" s="15">
        <v>1520949.9</v>
      </c>
      <c r="F30" s="3">
        <f t="shared" si="6"/>
        <v>1</v>
      </c>
      <c r="G30" s="1">
        <f t="shared" si="7"/>
        <v>0</v>
      </c>
      <c r="H30" s="15">
        <v>0</v>
      </c>
      <c r="I30" s="15">
        <v>0</v>
      </c>
      <c r="J30" s="15">
        <v>0</v>
      </c>
      <c r="K30" s="1">
        <f t="shared" si="8"/>
        <v>0</v>
      </c>
      <c r="L30" s="1">
        <f t="shared" si="9"/>
        <v>0</v>
      </c>
      <c r="M30" s="3">
        <f t="shared" si="10"/>
        <v>1</v>
      </c>
    </row>
    <row r="31" spans="1:13" ht="12.75">
      <c r="A31" s="17" t="s">
        <v>30</v>
      </c>
      <c r="B31" s="15">
        <v>1047379.6</v>
      </c>
      <c r="C31" s="15">
        <v>1047379.6</v>
      </c>
      <c r="D31" s="15">
        <v>0</v>
      </c>
      <c r="E31" s="15">
        <v>1047379.6</v>
      </c>
      <c r="F31" s="3">
        <f t="shared" si="6"/>
        <v>1</v>
      </c>
      <c r="G31" s="1">
        <f t="shared" si="7"/>
        <v>0</v>
      </c>
      <c r="H31" s="15">
        <v>0</v>
      </c>
      <c r="I31" s="15">
        <v>0</v>
      </c>
      <c r="J31" s="15">
        <v>0</v>
      </c>
      <c r="K31" s="1">
        <f t="shared" si="8"/>
        <v>0</v>
      </c>
      <c r="L31" s="1">
        <f t="shared" si="9"/>
        <v>0</v>
      </c>
      <c r="M31" s="3">
        <f t="shared" si="10"/>
        <v>1</v>
      </c>
    </row>
    <row r="32" spans="1:13" ht="12.75">
      <c r="A32" s="17" t="s">
        <v>28</v>
      </c>
      <c r="B32" s="15">
        <v>530371.7</v>
      </c>
      <c r="C32" s="15">
        <v>530371.7</v>
      </c>
      <c r="D32" s="15">
        <v>0</v>
      </c>
      <c r="E32" s="15">
        <v>0</v>
      </c>
      <c r="F32" s="3">
        <f t="shared" si="6"/>
        <v>0</v>
      </c>
      <c r="G32" s="1">
        <f t="shared" si="7"/>
        <v>530371.7</v>
      </c>
      <c r="H32" s="15">
        <v>0</v>
      </c>
      <c r="I32" s="15">
        <v>530371.7</v>
      </c>
      <c r="J32" s="15">
        <v>0</v>
      </c>
      <c r="K32" s="1">
        <f t="shared" si="8"/>
        <v>530371.7</v>
      </c>
      <c r="L32" s="1">
        <f t="shared" si="9"/>
        <v>0</v>
      </c>
      <c r="M32" s="3">
        <f t="shared" si="10"/>
        <v>0</v>
      </c>
    </row>
    <row r="33" spans="1:13" ht="12.75">
      <c r="A33" s="17" t="s">
        <v>38</v>
      </c>
      <c r="B33" s="15">
        <v>114619.77</v>
      </c>
      <c r="C33" s="15">
        <v>114619.77</v>
      </c>
      <c r="D33" s="15">
        <v>0</v>
      </c>
      <c r="E33" s="15">
        <v>114619.77</v>
      </c>
      <c r="F33" s="3">
        <f t="shared" si="6"/>
        <v>1</v>
      </c>
      <c r="G33" s="1">
        <f t="shared" si="7"/>
        <v>0</v>
      </c>
      <c r="H33" s="15">
        <v>0</v>
      </c>
      <c r="I33" s="15">
        <v>0</v>
      </c>
      <c r="J33" s="15">
        <v>0</v>
      </c>
      <c r="K33" s="1">
        <f t="shared" si="8"/>
        <v>0</v>
      </c>
      <c r="L33" s="1">
        <f t="shared" si="9"/>
        <v>0</v>
      </c>
      <c r="M33" s="3">
        <f t="shared" si="10"/>
        <v>1</v>
      </c>
    </row>
    <row r="34" spans="1:13" ht="12.75">
      <c r="A34" s="17" t="s">
        <v>18</v>
      </c>
      <c r="B34" s="15">
        <v>24023.4</v>
      </c>
      <c r="C34" s="15">
        <v>24023.4</v>
      </c>
      <c r="D34" s="15">
        <v>0</v>
      </c>
      <c r="E34" s="15">
        <v>24023.4</v>
      </c>
      <c r="F34" s="3">
        <f t="shared" si="6"/>
        <v>1</v>
      </c>
      <c r="G34" s="1">
        <f t="shared" si="7"/>
        <v>0</v>
      </c>
      <c r="H34" s="15">
        <v>0</v>
      </c>
      <c r="I34" s="15">
        <v>0</v>
      </c>
      <c r="J34" s="15">
        <v>0</v>
      </c>
      <c r="K34" s="1">
        <f t="shared" si="8"/>
        <v>0</v>
      </c>
      <c r="L34" s="1">
        <f t="shared" si="9"/>
        <v>0</v>
      </c>
      <c r="M34" s="3">
        <f t="shared" si="10"/>
        <v>1</v>
      </c>
    </row>
    <row r="35" spans="1:13" ht="22.5">
      <c r="A35" s="17" t="s">
        <v>26</v>
      </c>
      <c r="B35" s="15">
        <v>664245.52</v>
      </c>
      <c r="C35" s="15">
        <v>664245.52</v>
      </c>
      <c r="D35" s="15">
        <v>0</v>
      </c>
      <c r="E35" s="15">
        <v>664245.52</v>
      </c>
      <c r="F35" s="3">
        <f t="shared" si="6"/>
        <v>1</v>
      </c>
      <c r="G35" s="1">
        <f t="shared" si="7"/>
        <v>0</v>
      </c>
      <c r="H35" s="15">
        <v>0</v>
      </c>
      <c r="I35" s="15">
        <v>0</v>
      </c>
      <c r="J35" s="15">
        <v>0</v>
      </c>
      <c r="K35" s="1">
        <f t="shared" si="8"/>
        <v>0</v>
      </c>
      <c r="L35" s="1">
        <f t="shared" si="9"/>
        <v>0</v>
      </c>
      <c r="M35" s="3">
        <f t="shared" si="10"/>
        <v>1</v>
      </c>
    </row>
    <row r="36" spans="1:13" ht="33.75">
      <c r="A36" s="17" t="s">
        <v>36</v>
      </c>
      <c r="B36" s="15">
        <v>180100.15</v>
      </c>
      <c r="C36" s="15">
        <v>180100.15</v>
      </c>
      <c r="D36" s="15">
        <v>0</v>
      </c>
      <c r="E36" s="15">
        <v>180100.15</v>
      </c>
      <c r="F36" s="3">
        <f t="shared" si="6"/>
        <v>1</v>
      </c>
      <c r="G36" s="1">
        <f t="shared" si="7"/>
        <v>0</v>
      </c>
      <c r="H36" s="15">
        <v>0</v>
      </c>
      <c r="I36" s="15">
        <v>0</v>
      </c>
      <c r="J36" s="15">
        <v>0</v>
      </c>
      <c r="K36" s="1">
        <f t="shared" si="8"/>
        <v>0</v>
      </c>
      <c r="L36" s="1">
        <f t="shared" si="9"/>
        <v>0</v>
      </c>
      <c r="M36" s="3">
        <f t="shared" si="10"/>
        <v>1</v>
      </c>
    </row>
    <row r="37" spans="1:13" ht="22.5">
      <c r="A37" s="17" t="s">
        <v>34</v>
      </c>
      <c r="B37" s="15">
        <v>416284.53</v>
      </c>
      <c r="C37" s="15">
        <v>416284.53</v>
      </c>
      <c r="D37" s="15">
        <v>0</v>
      </c>
      <c r="E37" s="15">
        <v>416284.53</v>
      </c>
      <c r="F37" s="3">
        <f t="shared" si="6"/>
        <v>1</v>
      </c>
      <c r="G37" s="1">
        <f t="shared" si="7"/>
        <v>0</v>
      </c>
      <c r="H37" s="15">
        <v>0</v>
      </c>
      <c r="I37" s="15">
        <v>0</v>
      </c>
      <c r="J37" s="15">
        <v>0</v>
      </c>
      <c r="K37" s="1">
        <f t="shared" si="8"/>
        <v>0</v>
      </c>
      <c r="L37" s="1">
        <f t="shared" si="9"/>
        <v>0</v>
      </c>
      <c r="M37" s="3">
        <f t="shared" si="10"/>
        <v>1</v>
      </c>
    </row>
    <row r="38" spans="1:13" ht="22.5">
      <c r="A38" s="17" t="s">
        <v>59</v>
      </c>
      <c r="B38" s="15">
        <v>1144782.65</v>
      </c>
      <c r="C38" s="15">
        <v>1144782.65</v>
      </c>
      <c r="D38" s="15">
        <v>0</v>
      </c>
      <c r="E38" s="15">
        <v>1144782.65</v>
      </c>
      <c r="F38" s="3">
        <f t="shared" si="6"/>
        <v>1</v>
      </c>
      <c r="G38" s="1">
        <f t="shared" si="7"/>
        <v>0</v>
      </c>
      <c r="H38" s="15">
        <v>0</v>
      </c>
      <c r="I38" s="15">
        <v>0</v>
      </c>
      <c r="J38" s="15">
        <v>0</v>
      </c>
      <c r="K38" s="1">
        <f t="shared" si="8"/>
        <v>0</v>
      </c>
      <c r="L38" s="1">
        <f t="shared" si="9"/>
        <v>0</v>
      </c>
      <c r="M38" s="3">
        <f t="shared" si="10"/>
        <v>1</v>
      </c>
    </row>
    <row r="39" spans="1:13" ht="22.5">
      <c r="A39" s="17" t="s">
        <v>40</v>
      </c>
      <c r="B39" s="15">
        <v>24030.47</v>
      </c>
      <c r="C39" s="15">
        <v>24030.47</v>
      </c>
      <c r="D39" s="15">
        <v>0</v>
      </c>
      <c r="E39" s="15">
        <v>24030.47</v>
      </c>
      <c r="F39" s="3">
        <f t="shared" si="6"/>
        <v>1</v>
      </c>
      <c r="G39" s="1">
        <f t="shared" si="7"/>
        <v>0</v>
      </c>
      <c r="H39" s="15">
        <v>0</v>
      </c>
      <c r="I39" s="15">
        <v>0</v>
      </c>
      <c r="J39" s="15">
        <v>0</v>
      </c>
      <c r="K39" s="1">
        <f t="shared" si="8"/>
        <v>0</v>
      </c>
      <c r="L39" s="1">
        <f t="shared" si="9"/>
        <v>0</v>
      </c>
      <c r="M39" s="3">
        <f t="shared" si="10"/>
        <v>1</v>
      </c>
    </row>
    <row r="40" spans="1:13" ht="12.75">
      <c r="A40" s="17" t="s">
        <v>46</v>
      </c>
      <c r="B40" s="15">
        <v>2520681.98</v>
      </c>
      <c r="C40" s="15">
        <v>2520681.98</v>
      </c>
      <c r="D40" s="15">
        <v>0</v>
      </c>
      <c r="E40" s="15">
        <v>2520681.98</v>
      </c>
      <c r="F40" s="3">
        <f t="shared" si="6"/>
        <v>1</v>
      </c>
      <c r="G40" s="1">
        <f t="shared" si="7"/>
        <v>0</v>
      </c>
      <c r="H40" s="15">
        <v>0.32</v>
      </c>
      <c r="I40" s="15">
        <v>0</v>
      </c>
      <c r="J40" s="15">
        <v>0.32</v>
      </c>
      <c r="K40" s="1">
        <f t="shared" si="8"/>
        <v>0</v>
      </c>
      <c r="L40" s="1">
        <f t="shared" si="9"/>
        <v>0</v>
      </c>
      <c r="M40" s="3">
        <f t="shared" si="10"/>
        <v>1</v>
      </c>
    </row>
    <row r="41" spans="1:13" ht="12.75">
      <c r="A41" s="5" t="s">
        <v>61</v>
      </c>
      <c r="B41" s="2">
        <f>SUM(B29:B40)</f>
        <v>17103506.11</v>
      </c>
      <c r="C41" s="2">
        <f>SUM(C29:C40)</f>
        <v>17103506.11</v>
      </c>
      <c r="D41" s="2">
        <f>SUM(D29:D40)</f>
        <v>0</v>
      </c>
      <c r="E41" s="2">
        <f>SUM(E29:E40)</f>
        <v>12964499.07</v>
      </c>
      <c r="F41" s="2"/>
      <c r="G41" s="2">
        <f aca="true" t="shared" si="11" ref="G41:L41">SUM(G29:G40)</f>
        <v>4139007.04</v>
      </c>
      <c r="H41" s="2">
        <f t="shared" si="11"/>
        <v>1466937.26</v>
      </c>
      <c r="I41" s="2">
        <f t="shared" si="11"/>
        <v>3339887.92</v>
      </c>
      <c r="J41" s="2">
        <f t="shared" si="11"/>
        <v>667818.14</v>
      </c>
      <c r="K41" s="2">
        <f t="shared" si="11"/>
        <v>4139007.04</v>
      </c>
      <c r="L41" s="2">
        <f t="shared" si="11"/>
        <v>0</v>
      </c>
      <c r="M41" s="15"/>
    </row>
    <row r="42" spans="1:13" ht="12.7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4.25" customHeight="1">
      <c r="A43" s="6" t="s">
        <v>48</v>
      </c>
      <c r="B43" s="2">
        <f>B27+B41</f>
        <v>568732267.88</v>
      </c>
      <c r="C43" s="2">
        <f aca="true" t="shared" si="12" ref="C43:L43">C27+C41</f>
        <v>567347260.88</v>
      </c>
      <c r="D43" s="2">
        <f t="shared" si="12"/>
        <v>1385006.9999999995</v>
      </c>
      <c r="E43" s="2">
        <f t="shared" si="12"/>
        <v>472098629.237519</v>
      </c>
      <c r="F43" s="2"/>
      <c r="G43" s="2">
        <f t="shared" si="12"/>
        <v>96633638.64248101</v>
      </c>
      <c r="H43" s="2">
        <f t="shared" si="12"/>
        <v>88856228.95905001</v>
      </c>
      <c r="I43" s="2">
        <f t="shared" si="12"/>
        <v>23486096.722180612</v>
      </c>
      <c r="J43" s="2">
        <f t="shared" si="12"/>
        <v>15708687.038749998</v>
      </c>
      <c r="K43" s="2">
        <f t="shared" si="12"/>
        <v>96633638.64248063</v>
      </c>
      <c r="L43" s="2">
        <f t="shared" si="12"/>
        <v>3.9975391707969266E-07</v>
      </c>
      <c r="M43" s="16"/>
    </row>
    <row r="44" spans="1:13" ht="31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1" ht="12" customHeight="1">
      <c r="A45" s="26" t="s">
        <v>49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4.25" customHeight="1">
      <c r="A46" s="27" t="s">
        <v>50</v>
      </c>
      <c r="B46" s="27"/>
      <c r="C46" s="27"/>
      <c r="D46" s="27"/>
      <c r="E46" s="27"/>
      <c r="F46" s="28" t="s">
        <v>51</v>
      </c>
      <c r="G46" s="28"/>
      <c r="H46" s="28" t="s">
        <v>52</v>
      </c>
      <c r="I46" s="28"/>
      <c r="J46" s="28" t="s">
        <v>53</v>
      </c>
      <c r="K46" s="28"/>
    </row>
    <row r="47" spans="1:11" ht="14.25" customHeight="1">
      <c r="A47" s="21" t="s">
        <v>54</v>
      </c>
      <c r="B47" s="21"/>
      <c r="C47" s="21"/>
      <c r="D47" s="21"/>
      <c r="E47" s="21"/>
      <c r="F47" s="22">
        <v>0</v>
      </c>
      <c r="G47" s="22"/>
      <c r="H47" s="22">
        <v>0</v>
      </c>
      <c r="I47" s="22"/>
      <c r="J47" s="22">
        <v>0</v>
      </c>
      <c r="K47" s="22"/>
    </row>
    <row r="48" spans="1:11" ht="14.25" customHeight="1">
      <c r="A48" s="21" t="s">
        <v>55</v>
      </c>
      <c r="B48" s="21"/>
      <c r="C48" s="21"/>
      <c r="D48" s="21"/>
      <c r="E48" s="21"/>
      <c r="F48" s="22">
        <v>71550263.61</v>
      </c>
      <c r="G48" s="22"/>
      <c r="H48" s="22">
        <v>51122272.88</v>
      </c>
      <c r="I48" s="22"/>
      <c r="J48" s="22">
        <v>71.45</v>
      </c>
      <c r="K48" s="22"/>
    </row>
    <row r="49" spans="1:11" ht="14.25" customHeight="1">
      <c r="A49" s="21" t="s">
        <v>56</v>
      </c>
      <c r="B49" s="21"/>
      <c r="C49" s="21"/>
      <c r="D49" s="21"/>
      <c r="E49" s="21"/>
      <c r="F49" s="22">
        <v>0</v>
      </c>
      <c r="G49" s="22"/>
      <c r="H49" s="22">
        <v>0</v>
      </c>
      <c r="I49" s="22"/>
      <c r="J49" s="22">
        <v>0</v>
      </c>
      <c r="K49" s="22"/>
    </row>
    <row r="50" spans="1:11" ht="15" customHeight="1">
      <c r="A50" s="21" t="s">
        <v>57</v>
      </c>
      <c r="B50" s="21"/>
      <c r="C50" s="21"/>
      <c r="D50" s="21"/>
      <c r="E50" s="21"/>
      <c r="F50" s="22">
        <v>0</v>
      </c>
      <c r="G50" s="22"/>
      <c r="H50" s="22">
        <v>0</v>
      </c>
      <c r="I50" s="22"/>
      <c r="J50" s="22">
        <v>0</v>
      </c>
      <c r="K50" s="22"/>
    </row>
  </sheetData>
  <sheetProtection/>
  <mergeCells count="41">
    <mergeCell ref="A6:A9"/>
    <mergeCell ref="B6:B9"/>
    <mergeCell ref="C6:C9"/>
    <mergeCell ref="D6:D9"/>
    <mergeCell ref="E6:E9"/>
    <mergeCell ref="G6:G9"/>
    <mergeCell ref="H6:H9"/>
    <mergeCell ref="I6:I9"/>
    <mergeCell ref="J6:J9"/>
    <mergeCell ref="K6:K9"/>
    <mergeCell ref="A1:M1"/>
    <mergeCell ref="A2:M2"/>
    <mergeCell ref="A3:M3"/>
    <mergeCell ref="C5:G5"/>
    <mergeCell ref="H5:M5"/>
    <mergeCell ref="L6:L9"/>
    <mergeCell ref="M6:M7"/>
    <mergeCell ref="M8:M9"/>
    <mergeCell ref="A44:M44"/>
    <mergeCell ref="A45:K45"/>
    <mergeCell ref="A46:E46"/>
    <mergeCell ref="F46:G46"/>
    <mergeCell ref="H46:I46"/>
    <mergeCell ref="J46:K46"/>
    <mergeCell ref="F6:F9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</mergeCells>
  <printOptions/>
  <pageMargins left="0.7480314960629921" right="0.5905511811023623" top="0.6692913385826772" bottom="0.3937007874015748" header="0" footer="0"/>
  <pageSetup fitToHeight="0" fitToWidth="0" horizontalDpi="600" verticalDpi="600" orientation="landscape" paperSize="26" scale="57" r:id="rId2"/>
  <headerFooter alignWithMargins="0">
    <oddFooter>&amp;RHOJA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27"/>
  <sheetViews>
    <sheetView showGridLines="0" zoomScalePageLayoutView="0" workbookViewId="0" topLeftCell="A1">
      <selection activeCell="C228" sqref="C228"/>
    </sheetView>
  </sheetViews>
  <sheetFormatPr defaultColWidth="6.8515625" defaultRowHeight="12.75" customHeight="1"/>
  <cols>
    <col min="1" max="1" width="89.140625" style="7" customWidth="1"/>
    <col min="2" max="2" width="34.00390625" style="7" customWidth="1"/>
    <col min="3" max="16384" width="6.8515625" style="7" customWidth="1"/>
  </cols>
  <sheetData>
    <row r="1" spans="1:2" ht="15.75" customHeight="1">
      <c r="A1" s="19" t="s">
        <v>0</v>
      </c>
      <c r="B1" s="19"/>
    </row>
    <row r="2" spans="1:2" ht="15.75" customHeight="1">
      <c r="A2" s="19" t="s">
        <v>62</v>
      </c>
      <c r="B2" s="19"/>
    </row>
    <row r="3" spans="1:2" ht="16.5" customHeight="1">
      <c r="A3" s="20" t="s">
        <v>88</v>
      </c>
      <c r="B3" s="20"/>
    </row>
    <row r="4" spans="1:2" ht="15" customHeight="1">
      <c r="A4" s="33" t="s">
        <v>63</v>
      </c>
      <c r="B4" s="33"/>
    </row>
    <row r="5" spans="1:2" ht="15.75" customHeight="1">
      <c r="A5" s="8" t="s">
        <v>44</v>
      </c>
      <c r="B5" s="9">
        <f>SUM(B6:B9)</f>
        <v>4276453.16</v>
      </c>
    </row>
    <row r="6" spans="1:2" ht="15" customHeight="1">
      <c r="A6" s="10" t="s">
        <v>64</v>
      </c>
      <c r="B6" s="11">
        <v>1466936.94</v>
      </c>
    </row>
    <row r="7" spans="1:2" ht="15" customHeight="1">
      <c r="A7" s="10" t="s">
        <v>65</v>
      </c>
      <c r="B7" s="11">
        <v>314841</v>
      </c>
    </row>
    <row r="8" spans="1:2" ht="15" customHeight="1">
      <c r="A8" s="10" t="s">
        <v>66</v>
      </c>
      <c r="B8" s="11">
        <v>2370690.21</v>
      </c>
    </row>
    <row r="9" spans="1:2" ht="15" customHeight="1">
      <c r="A9" s="10" t="s">
        <v>67</v>
      </c>
      <c r="B9" s="11">
        <v>123985.01</v>
      </c>
    </row>
    <row r="10" spans="1:2" ht="15.75" customHeight="1">
      <c r="A10" s="8" t="s">
        <v>45</v>
      </c>
      <c r="B10" s="9">
        <v>25003145.551230606</v>
      </c>
    </row>
    <row r="11" spans="1:2" ht="15" customHeight="1">
      <c r="A11" s="10" t="s">
        <v>68</v>
      </c>
      <c r="B11" s="11">
        <v>43451.05</v>
      </c>
    </row>
    <row r="12" spans="1:2" ht="15" customHeight="1">
      <c r="A12" s="10" t="s">
        <v>64</v>
      </c>
      <c r="B12" s="11">
        <v>18909142.109050002</v>
      </c>
    </row>
    <row r="13" spans="1:2" ht="15" customHeight="1">
      <c r="A13" s="10" t="s">
        <v>69</v>
      </c>
      <c r="B13" s="11">
        <v>0</v>
      </c>
    </row>
    <row r="14" spans="1:2" ht="15" customHeight="1">
      <c r="A14" s="10" t="s">
        <v>70</v>
      </c>
      <c r="B14" s="11">
        <v>85070.59</v>
      </c>
    </row>
    <row r="15" spans="1:2" ht="15" customHeight="1">
      <c r="A15" s="10" t="s">
        <v>65</v>
      </c>
      <c r="B15" s="11">
        <v>0</v>
      </c>
    </row>
    <row r="16" spans="1:2" ht="15" customHeight="1">
      <c r="A16" s="10" t="s">
        <v>71</v>
      </c>
      <c r="B16" s="11">
        <v>85287.962180606</v>
      </c>
    </row>
    <row r="17" spans="1:2" ht="15" customHeight="1">
      <c r="A17" s="10" t="s">
        <v>66</v>
      </c>
      <c r="B17" s="11">
        <v>2724777.05</v>
      </c>
    </row>
    <row r="18" spans="1:2" ht="15" customHeight="1">
      <c r="A18" s="10" t="s">
        <v>66</v>
      </c>
      <c r="B18" s="11">
        <v>844340.19</v>
      </c>
    </row>
    <row r="19" spans="1:2" ht="15" customHeight="1">
      <c r="A19" s="10" t="s">
        <v>67</v>
      </c>
      <c r="B19" s="11">
        <v>1727638.83</v>
      </c>
    </row>
    <row r="20" spans="1:2" ht="15" customHeight="1">
      <c r="A20" s="10" t="s">
        <v>72</v>
      </c>
      <c r="B20" s="11">
        <v>71131.2</v>
      </c>
    </row>
    <row r="21" spans="1:2" ht="15" customHeight="1">
      <c r="A21" s="10" t="s">
        <v>73</v>
      </c>
      <c r="B21" s="11">
        <v>72964</v>
      </c>
    </row>
    <row r="22" spans="1:2" ht="15" customHeight="1">
      <c r="A22" s="10" t="s">
        <v>74</v>
      </c>
      <c r="B22" s="11">
        <v>439342.57</v>
      </c>
    </row>
    <row r="23" spans="1:2" ht="15.75" customHeight="1">
      <c r="A23" s="8" t="s">
        <v>32</v>
      </c>
      <c r="B23" s="9">
        <v>0</v>
      </c>
    </row>
    <row r="24" spans="1:2" ht="15" customHeight="1">
      <c r="A24" s="10" t="s">
        <v>64</v>
      </c>
      <c r="B24" s="11">
        <v>0</v>
      </c>
    </row>
    <row r="25" spans="1:2" ht="15" customHeight="1">
      <c r="A25" s="10" t="s">
        <v>75</v>
      </c>
      <c r="B25" s="11">
        <v>0</v>
      </c>
    </row>
    <row r="26" spans="1:2" ht="15.75" customHeight="1">
      <c r="A26" s="8" t="s">
        <v>33</v>
      </c>
      <c r="B26" s="9">
        <v>6797850.63</v>
      </c>
    </row>
    <row r="27" spans="1:2" ht="15" customHeight="1">
      <c r="A27" s="10" t="s">
        <v>64</v>
      </c>
      <c r="B27" s="11">
        <v>6797850.63</v>
      </c>
    </row>
    <row r="28" spans="1:2" ht="15" customHeight="1">
      <c r="A28" s="10" t="s">
        <v>75</v>
      </c>
      <c r="B28" s="11">
        <v>0</v>
      </c>
    </row>
    <row r="29" spans="1:2" ht="15" customHeight="1">
      <c r="A29" s="10" t="s">
        <v>70</v>
      </c>
      <c r="B29" s="11">
        <v>0</v>
      </c>
    </row>
    <row r="30" spans="1:2" ht="15" customHeight="1">
      <c r="A30" s="10" t="s">
        <v>71</v>
      </c>
      <c r="B30" s="11">
        <v>0</v>
      </c>
    </row>
    <row r="31" spans="1:2" ht="15.75" customHeight="1">
      <c r="A31" s="8" t="s">
        <v>30</v>
      </c>
      <c r="B31" s="9">
        <v>0</v>
      </c>
    </row>
    <row r="32" spans="1:2" ht="15" customHeight="1">
      <c r="A32" s="10" t="s">
        <v>64</v>
      </c>
      <c r="B32" s="11">
        <v>0</v>
      </c>
    </row>
    <row r="33" spans="1:2" ht="15" customHeight="1">
      <c r="A33" s="10" t="s">
        <v>75</v>
      </c>
      <c r="B33" s="11">
        <v>0</v>
      </c>
    </row>
    <row r="34" spans="1:2" ht="15.75" customHeight="1">
      <c r="A34" s="8" t="s">
        <v>31</v>
      </c>
      <c r="B34" s="9">
        <v>9193447.08</v>
      </c>
    </row>
    <row r="35" spans="1:2" ht="15" customHeight="1">
      <c r="A35" s="10" t="s">
        <v>64</v>
      </c>
      <c r="B35" s="11">
        <v>9193447.08</v>
      </c>
    </row>
    <row r="36" spans="1:2" ht="15" customHeight="1">
      <c r="A36" s="10" t="s">
        <v>75</v>
      </c>
      <c r="B36" s="11">
        <v>0</v>
      </c>
    </row>
    <row r="37" spans="1:2" ht="15.75" customHeight="1">
      <c r="A37" s="8" t="s">
        <v>38</v>
      </c>
      <c r="B37" s="9">
        <v>0</v>
      </c>
    </row>
    <row r="38" spans="1:2" ht="15" customHeight="1">
      <c r="A38" s="10" t="s">
        <v>64</v>
      </c>
      <c r="B38" s="11">
        <v>0</v>
      </c>
    </row>
    <row r="39" spans="1:2" ht="15" customHeight="1">
      <c r="A39" s="10" t="s">
        <v>75</v>
      </c>
      <c r="B39" s="11">
        <v>0</v>
      </c>
    </row>
    <row r="40" spans="1:2" ht="15.75" customHeight="1">
      <c r="A40" s="8" t="s">
        <v>39</v>
      </c>
      <c r="B40" s="9">
        <v>596670.22</v>
      </c>
    </row>
    <row r="41" spans="1:2" ht="15" customHeight="1">
      <c r="A41" s="10" t="s">
        <v>64</v>
      </c>
      <c r="B41" s="11">
        <v>596670.22</v>
      </c>
    </row>
    <row r="42" spans="1:2" ht="15.75" customHeight="1">
      <c r="A42" s="8" t="s">
        <v>18</v>
      </c>
      <c r="B42" s="9">
        <v>0</v>
      </c>
    </row>
    <row r="43" spans="1:2" ht="15" customHeight="1">
      <c r="A43" s="10" t="s">
        <v>64</v>
      </c>
      <c r="B43" s="11">
        <v>0</v>
      </c>
    </row>
    <row r="44" spans="1:2" ht="15.75" customHeight="1">
      <c r="A44" s="8" t="s">
        <v>19</v>
      </c>
      <c r="B44" s="9">
        <v>45301.2</v>
      </c>
    </row>
    <row r="45" spans="1:2" ht="15" customHeight="1">
      <c r="A45" s="10" t="s">
        <v>64</v>
      </c>
      <c r="B45" s="11">
        <v>45301.2</v>
      </c>
    </row>
    <row r="46" spans="1:2" ht="25.5">
      <c r="A46" s="12" t="s">
        <v>36</v>
      </c>
      <c r="B46" s="9">
        <v>0</v>
      </c>
    </row>
    <row r="47" spans="1:2" ht="15" customHeight="1">
      <c r="A47" s="10" t="s">
        <v>64</v>
      </c>
      <c r="B47" s="11">
        <v>0</v>
      </c>
    </row>
    <row r="48" spans="1:2" ht="15" customHeight="1">
      <c r="A48" s="10" t="s">
        <v>75</v>
      </c>
      <c r="B48" s="11">
        <v>0</v>
      </c>
    </row>
    <row r="49" spans="1:2" ht="25.5">
      <c r="A49" s="12" t="s">
        <v>37</v>
      </c>
      <c r="B49" s="9">
        <v>288556.77</v>
      </c>
    </row>
    <row r="50" spans="1:2" ht="15" customHeight="1">
      <c r="A50" s="10" t="s">
        <v>64</v>
      </c>
      <c r="B50" s="11">
        <v>288556.77</v>
      </c>
    </row>
    <row r="51" spans="1:2" ht="15" customHeight="1">
      <c r="A51" s="10" t="s">
        <v>75</v>
      </c>
      <c r="B51" s="11">
        <v>0</v>
      </c>
    </row>
    <row r="52" spans="1:2" ht="15.75" customHeight="1">
      <c r="A52" s="8" t="s">
        <v>34</v>
      </c>
      <c r="B52" s="9">
        <v>0</v>
      </c>
    </row>
    <row r="53" spans="1:2" ht="15" customHeight="1">
      <c r="A53" s="10" t="s">
        <v>64</v>
      </c>
      <c r="B53" s="11">
        <v>0</v>
      </c>
    </row>
    <row r="54" spans="1:2" ht="15" customHeight="1">
      <c r="A54" s="10" t="s">
        <v>75</v>
      </c>
      <c r="B54" s="11">
        <v>0</v>
      </c>
    </row>
    <row r="55" spans="1:2" ht="15.75" customHeight="1">
      <c r="A55" s="8" t="s">
        <v>35</v>
      </c>
      <c r="B55" s="9">
        <v>528060.78</v>
      </c>
    </row>
    <row r="56" spans="1:2" ht="15" customHeight="1">
      <c r="A56" s="10" t="s">
        <v>64</v>
      </c>
      <c r="B56" s="11">
        <v>528060.78</v>
      </c>
    </row>
    <row r="57" spans="1:2" ht="15" customHeight="1">
      <c r="A57" s="10" t="s">
        <v>75</v>
      </c>
      <c r="B57" s="11">
        <v>0</v>
      </c>
    </row>
    <row r="58" spans="1:2" ht="15.75" customHeight="1">
      <c r="A58" s="8" t="s">
        <v>28</v>
      </c>
      <c r="B58" s="9">
        <v>530371.7</v>
      </c>
    </row>
    <row r="59" spans="1:2" ht="15" customHeight="1">
      <c r="A59" s="10" t="s">
        <v>64</v>
      </c>
      <c r="B59" s="11">
        <v>0</v>
      </c>
    </row>
    <row r="60" spans="1:2" ht="15" customHeight="1">
      <c r="A60" s="10" t="s">
        <v>75</v>
      </c>
      <c r="B60" s="11">
        <v>0</v>
      </c>
    </row>
    <row r="61" spans="1:2" ht="15" customHeight="1">
      <c r="A61" s="10" t="s">
        <v>67</v>
      </c>
      <c r="B61" s="11">
        <v>530371.7</v>
      </c>
    </row>
    <row r="62" spans="1:2" ht="15.75" customHeight="1">
      <c r="A62" s="8" t="s">
        <v>29</v>
      </c>
      <c r="B62" s="9">
        <v>2044579.92</v>
      </c>
    </row>
    <row r="63" spans="1:2" ht="15" customHeight="1">
      <c r="A63" s="10" t="s">
        <v>64</v>
      </c>
      <c r="B63" s="11">
        <v>2044579.92</v>
      </c>
    </row>
    <row r="64" spans="1:2" ht="15" customHeight="1">
      <c r="A64" s="10" t="s">
        <v>75</v>
      </c>
      <c r="B64" s="11">
        <v>0</v>
      </c>
    </row>
    <row r="65" spans="1:2" ht="25.5">
      <c r="A65" s="12" t="s">
        <v>42</v>
      </c>
      <c r="B65" s="9">
        <v>0</v>
      </c>
    </row>
    <row r="66" spans="1:2" ht="15" customHeight="1">
      <c r="A66" s="10" t="s">
        <v>68</v>
      </c>
      <c r="B66" s="11">
        <v>0</v>
      </c>
    </row>
    <row r="67" spans="1:2" ht="15" customHeight="1">
      <c r="A67" s="10" t="s">
        <v>64</v>
      </c>
      <c r="B67" s="11">
        <v>0</v>
      </c>
    </row>
    <row r="68" spans="1:2" ht="15" customHeight="1">
      <c r="A68" s="10" t="s">
        <v>75</v>
      </c>
      <c r="B68" s="11">
        <v>0</v>
      </c>
    </row>
    <row r="69" spans="1:2" ht="25.5">
      <c r="A69" s="12" t="s">
        <v>43</v>
      </c>
      <c r="B69" s="9">
        <v>3110883.85</v>
      </c>
    </row>
    <row r="70" spans="1:2" ht="15" customHeight="1">
      <c r="A70" s="10" t="s">
        <v>64</v>
      </c>
      <c r="B70" s="11">
        <v>3110883.85</v>
      </c>
    </row>
    <row r="71" spans="1:2" ht="15" customHeight="1">
      <c r="A71" s="10" t="s">
        <v>75</v>
      </c>
      <c r="B71" s="11">
        <v>0</v>
      </c>
    </row>
    <row r="72" spans="1:2" ht="15.75" customHeight="1">
      <c r="A72" s="8" t="s">
        <v>26</v>
      </c>
      <c r="B72" s="9">
        <v>0</v>
      </c>
    </row>
    <row r="73" spans="1:2" ht="15" customHeight="1">
      <c r="A73" s="10" t="s">
        <v>64</v>
      </c>
      <c r="B73" s="11">
        <v>0</v>
      </c>
    </row>
    <row r="74" spans="1:2" ht="15" customHeight="1">
      <c r="A74" s="10" t="s">
        <v>75</v>
      </c>
      <c r="B74" s="11">
        <v>0</v>
      </c>
    </row>
    <row r="75" spans="1:2" ht="15.75" customHeight="1">
      <c r="A75" s="8" t="s">
        <v>27</v>
      </c>
      <c r="B75" s="9">
        <v>70698.16</v>
      </c>
    </row>
    <row r="76" spans="1:2" ht="15" customHeight="1">
      <c r="A76" s="10" t="s">
        <v>64</v>
      </c>
      <c r="B76" s="11">
        <v>70698.16</v>
      </c>
    </row>
    <row r="77" spans="1:2" ht="15" customHeight="1">
      <c r="A77" s="10" t="s">
        <v>75</v>
      </c>
      <c r="B77" s="11">
        <v>0</v>
      </c>
    </row>
    <row r="78" spans="1:2" ht="15" customHeight="1">
      <c r="A78" s="10" t="s">
        <v>70</v>
      </c>
      <c r="B78" s="11">
        <v>0</v>
      </c>
    </row>
    <row r="79" spans="1:2" ht="15.75" customHeight="1">
      <c r="A79" s="8" t="s">
        <v>40</v>
      </c>
      <c r="B79" s="9">
        <v>0</v>
      </c>
    </row>
    <row r="80" spans="1:2" ht="15" customHeight="1">
      <c r="A80" s="10" t="s">
        <v>64</v>
      </c>
      <c r="B80" s="11">
        <v>0</v>
      </c>
    </row>
    <row r="81" spans="1:2" ht="15" customHeight="1">
      <c r="A81" s="10" t="s">
        <v>75</v>
      </c>
      <c r="B81" s="11">
        <v>0</v>
      </c>
    </row>
    <row r="82" spans="1:2" ht="15.75" customHeight="1">
      <c r="A82" s="8" t="s">
        <v>41</v>
      </c>
      <c r="B82" s="9">
        <v>188504.76</v>
      </c>
    </row>
    <row r="83" spans="1:2" ht="15" customHeight="1">
      <c r="A83" s="10" t="s">
        <v>64</v>
      </c>
      <c r="B83" s="11">
        <v>188504.76</v>
      </c>
    </row>
    <row r="84" spans="1:2" ht="15" customHeight="1">
      <c r="A84" s="10" t="s">
        <v>75</v>
      </c>
      <c r="B84" s="11">
        <v>0</v>
      </c>
    </row>
    <row r="85" spans="1:2" ht="15.75" customHeight="1">
      <c r="A85" s="8" t="s">
        <v>25</v>
      </c>
      <c r="B85" s="9">
        <v>315818.03</v>
      </c>
    </row>
    <row r="86" spans="1:2" ht="15" customHeight="1">
      <c r="A86" s="10" t="s">
        <v>64</v>
      </c>
      <c r="B86" s="11">
        <v>315818.03</v>
      </c>
    </row>
    <row r="87" spans="1:2" ht="15" customHeight="1">
      <c r="A87" s="10" t="s">
        <v>75</v>
      </c>
      <c r="B87" s="11">
        <v>0</v>
      </c>
    </row>
    <row r="88" spans="1:2" ht="15.75" customHeight="1">
      <c r="A88" s="8" t="s">
        <v>46</v>
      </c>
      <c r="B88" s="9">
        <v>0.32</v>
      </c>
    </row>
    <row r="89" spans="1:2" ht="15" customHeight="1">
      <c r="A89" s="10" t="s">
        <v>64</v>
      </c>
      <c r="B89" s="11">
        <v>0.32</v>
      </c>
    </row>
    <row r="90" spans="1:2" ht="15" customHeight="1">
      <c r="A90" s="10" t="s">
        <v>75</v>
      </c>
      <c r="B90" s="11">
        <v>0</v>
      </c>
    </row>
    <row r="91" spans="1:2" ht="15.75" customHeight="1">
      <c r="A91" s="8" t="s">
        <v>47</v>
      </c>
      <c r="B91" s="9">
        <v>1930514.76</v>
      </c>
    </row>
    <row r="92" spans="1:2" ht="15" customHeight="1">
      <c r="A92" s="10" t="s">
        <v>64</v>
      </c>
      <c r="B92" s="11">
        <v>1930514.76</v>
      </c>
    </row>
    <row r="93" spans="1:2" ht="15" customHeight="1">
      <c r="A93" s="10" t="s">
        <v>75</v>
      </c>
      <c r="B93" s="11">
        <v>0</v>
      </c>
    </row>
    <row r="94" spans="1:2" ht="15.75" customHeight="1">
      <c r="A94" s="8" t="s">
        <v>20</v>
      </c>
      <c r="B94" s="9">
        <v>5.92</v>
      </c>
    </row>
    <row r="95" spans="1:2" ht="15" customHeight="1">
      <c r="A95" s="10" t="s">
        <v>64</v>
      </c>
      <c r="B95" s="11">
        <v>5.92</v>
      </c>
    </row>
    <row r="96" spans="1:2" ht="15" customHeight="1">
      <c r="A96" s="10" t="s">
        <v>75</v>
      </c>
      <c r="B96" s="11">
        <v>0</v>
      </c>
    </row>
    <row r="97" spans="1:2" ht="15.75" customHeight="1">
      <c r="A97" s="8" t="s">
        <v>23</v>
      </c>
      <c r="B97" s="9">
        <v>0</v>
      </c>
    </row>
    <row r="98" spans="1:2" ht="15" customHeight="1">
      <c r="A98" s="10" t="s">
        <v>64</v>
      </c>
      <c r="B98" s="11">
        <v>0</v>
      </c>
    </row>
    <row r="99" spans="1:2" ht="15" customHeight="1">
      <c r="A99" s="10" t="s">
        <v>75</v>
      </c>
      <c r="B99" s="11">
        <v>0</v>
      </c>
    </row>
    <row r="100" spans="1:2" ht="15" customHeight="1">
      <c r="A100" s="10" t="s">
        <v>70</v>
      </c>
      <c r="B100" s="11">
        <v>0</v>
      </c>
    </row>
    <row r="101" spans="1:2" ht="15.75" customHeight="1">
      <c r="A101" s="8" t="s">
        <v>24</v>
      </c>
      <c r="B101" s="9">
        <v>21709092.85</v>
      </c>
    </row>
    <row r="102" spans="1:2" ht="15" customHeight="1">
      <c r="A102" s="10" t="s">
        <v>64</v>
      </c>
      <c r="B102" s="11">
        <v>13532122.73</v>
      </c>
    </row>
    <row r="103" spans="1:2" ht="15" customHeight="1">
      <c r="A103" s="10" t="s">
        <v>75</v>
      </c>
      <c r="B103" s="11">
        <v>0</v>
      </c>
    </row>
    <row r="104" spans="1:2" ht="15" customHeight="1">
      <c r="A104" s="10" t="s">
        <v>89</v>
      </c>
      <c r="B104" s="11">
        <v>2796668.42</v>
      </c>
    </row>
    <row r="105" spans="1:2" ht="15" customHeight="1">
      <c r="A105" s="10" t="s">
        <v>66</v>
      </c>
      <c r="B105" s="11">
        <v>5380301.7</v>
      </c>
    </row>
    <row r="106" spans="1:2" ht="15.75" customHeight="1">
      <c r="A106" s="8" t="s">
        <v>21</v>
      </c>
      <c r="B106" s="9">
        <v>0</v>
      </c>
    </row>
    <row r="107" spans="1:2" ht="15" customHeight="1">
      <c r="A107" s="10" t="s">
        <v>64</v>
      </c>
      <c r="B107" s="11">
        <v>0</v>
      </c>
    </row>
    <row r="108" spans="1:2" ht="15" customHeight="1">
      <c r="A108" s="10" t="s">
        <v>75</v>
      </c>
      <c r="B108" s="11">
        <v>0</v>
      </c>
    </row>
    <row r="109" spans="1:2" ht="15" customHeight="1">
      <c r="A109" s="10" t="s">
        <v>70</v>
      </c>
      <c r="B109" s="11">
        <v>0</v>
      </c>
    </row>
    <row r="110" spans="1:2" ht="15.75" customHeight="1">
      <c r="A110" s="8" t="s">
        <v>22</v>
      </c>
      <c r="B110" s="9">
        <v>35712370.02</v>
      </c>
    </row>
    <row r="111" spans="1:2" ht="15" customHeight="1">
      <c r="A111" s="10" t="s">
        <v>64</v>
      </c>
      <c r="B111" s="11">
        <v>29793683.73</v>
      </c>
    </row>
    <row r="112" spans="1:2" ht="15" customHeight="1">
      <c r="A112" s="10" t="s">
        <v>75</v>
      </c>
      <c r="B112" s="11">
        <v>0</v>
      </c>
    </row>
    <row r="113" spans="1:2" ht="15" customHeight="1">
      <c r="A113" s="10" t="s">
        <v>70</v>
      </c>
      <c r="B113" s="11">
        <v>0</v>
      </c>
    </row>
    <row r="114" spans="1:2" ht="15" customHeight="1">
      <c r="A114" s="10" t="s">
        <v>71</v>
      </c>
      <c r="B114" s="11">
        <v>0</v>
      </c>
    </row>
    <row r="115" spans="1:2" ht="15" customHeight="1">
      <c r="A115" s="10" t="s">
        <v>67</v>
      </c>
      <c r="B115" s="11">
        <v>210600.18</v>
      </c>
    </row>
    <row r="116" spans="1:2" ht="15" customHeight="1">
      <c r="A116" s="10" t="s">
        <v>72</v>
      </c>
      <c r="B116" s="11">
        <v>914253.23</v>
      </c>
    </row>
    <row r="117" spans="1:2" ht="15" customHeight="1">
      <c r="A117" s="10" t="s">
        <v>73</v>
      </c>
      <c r="B117" s="11">
        <v>3800000</v>
      </c>
    </row>
    <row r="118" spans="1:2" ht="15" customHeight="1">
      <c r="A118" s="10" t="s">
        <v>90</v>
      </c>
      <c r="B118" s="11">
        <v>993832.88</v>
      </c>
    </row>
    <row r="119" spans="1:3" ht="15" customHeight="1">
      <c r="A119" s="13" t="s">
        <v>76</v>
      </c>
      <c r="B119" s="9">
        <f>B5+B10+B23+B26+B31+B34+B37+B40+B42+B44+B46+B49+B52+B55+B58+B62+B65+B69+B72+B75+B79+B82+B85+B88+B91+B94+B97+B101+B106+B110</f>
        <v>112342325.68123063</v>
      </c>
      <c r="C119" s="14">
        <f>B119-'CUADRO DICIEMBRE'!H43-'CUADRO DICIEMBRE'!I43</f>
        <v>0</v>
      </c>
    </row>
    <row r="120" spans="1:2" ht="15" customHeight="1">
      <c r="A120" s="33" t="s">
        <v>77</v>
      </c>
      <c r="B120" s="33"/>
    </row>
    <row r="121" spans="1:2" ht="15.75" customHeight="1">
      <c r="A121" s="8" t="s">
        <v>44</v>
      </c>
      <c r="B121" s="9">
        <v>667817.82</v>
      </c>
    </row>
    <row r="122" spans="1:2" ht="15" customHeight="1">
      <c r="A122" s="10" t="s">
        <v>80</v>
      </c>
      <c r="B122" s="11">
        <v>294841</v>
      </c>
    </row>
    <row r="123" spans="1:2" ht="15" customHeight="1">
      <c r="A123" s="10" t="s">
        <v>81</v>
      </c>
      <c r="B123" s="11">
        <v>354502.57</v>
      </c>
    </row>
    <row r="124" spans="1:2" ht="15" customHeight="1">
      <c r="A124" s="10" t="s">
        <v>82</v>
      </c>
      <c r="B124" s="11">
        <v>0</v>
      </c>
    </row>
    <row r="125" spans="1:2" ht="15" customHeight="1">
      <c r="A125" s="10" t="s">
        <v>78</v>
      </c>
      <c r="B125" s="11">
        <v>18474.25</v>
      </c>
    </row>
    <row r="126" spans="1:2" ht="15.75" customHeight="1">
      <c r="A126" s="8" t="s">
        <v>45</v>
      </c>
      <c r="B126" s="9">
        <v>4607422.18875</v>
      </c>
    </row>
    <row r="127" spans="1:2" ht="15" customHeight="1">
      <c r="A127" s="10" t="s">
        <v>79</v>
      </c>
      <c r="B127" s="11">
        <v>30000</v>
      </c>
    </row>
    <row r="128" spans="1:2" ht="15" customHeight="1">
      <c r="A128" s="10" t="s">
        <v>80</v>
      </c>
      <c r="B128" s="11">
        <v>78906.04000000001</v>
      </c>
    </row>
    <row r="129" spans="1:2" ht="15" customHeight="1">
      <c r="A129" s="10" t="s">
        <v>81</v>
      </c>
      <c r="B129" s="11">
        <v>3414170.46</v>
      </c>
    </row>
    <row r="130" spans="1:2" ht="15" customHeight="1">
      <c r="A130" s="10" t="s">
        <v>84</v>
      </c>
      <c r="B130" s="11">
        <v>0</v>
      </c>
    </row>
    <row r="131" spans="1:2" ht="15" customHeight="1">
      <c r="A131" s="10" t="s">
        <v>82</v>
      </c>
      <c r="B131" s="11">
        <v>376437.49</v>
      </c>
    </row>
    <row r="132" spans="1:2" ht="15" customHeight="1">
      <c r="A132" s="10" t="s">
        <v>85</v>
      </c>
      <c r="B132" s="11">
        <v>0</v>
      </c>
    </row>
    <row r="133" spans="1:2" ht="15" customHeight="1">
      <c r="A133" s="10" t="s">
        <v>78</v>
      </c>
      <c r="B133" s="11">
        <v>680338.74875</v>
      </c>
    </row>
    <row r="134" spans="1:2" ht="15" customHeight="1">
      <c r="A134" s="10" t="s">
        <v>83</v>
      </c>
      <c r="B134" s="11">
        <v>27569.45</v>
      </c>
    </row>
    <row r="135" spans="1:2" ht="15.75" customHeight="1">
      <c r="A135" s="8" t="s">
        <v>32</v>
      </c>
      <c r="B135" s="9">
        <v>0</v>
      </c>
    </row>
    <row r="136" spans="1:2" ht="15" customHeight="1">
      <c r="A136" s="10" t="s">
        <v>80</v>
      </c>
      <c r="B136" s="11">
        <v>0</v>
      </c>
    </row>
    <row r="137" spans="1:2" ht="15" customHeight="1">
      <c r="A137" s="10" t="s">
        <v>78</v>
      </c>
      <c r="B137" s="11">
        <v>0</v>
      </c>
    </row>
    <row r="138" spans="1:2" ht="15" customHeight="1">
      <c r="A138" s="10" t="s">
        <v>83</v>
      </c>
      <c r="B138" s="11">
        <v>0</v>
      </c>
    </row>
    <row r="139" spans="1:2" ht="15.75" customHeight="1">
      <c r="A139" s="8" t="s">
        <v>33</v>
      </c>
      <c r="B139" s="9">
        <v>535039.6</v>
      </c>
    </row>
    <row r="140" spans="1:2" ht="15" customHeight="1">
      <c r="A140" s="10" t="s">
        <v>79</v>
      </c>
      <c r="B140" s="11">
        <v>0</v>
      </c>
    </row>
    <row r="141" spans="1:2" ht="15" customHeight="1">
      <c r="A141" s="10" t="s">
        <v>80</v>
      </c>
      <c r="B141" s="11">
        <v>0</v>
      </c>
    </row>
    <row r="142" spans="1:2" ht="15" customHeight="1">
      <c r="A142" s="10" t="s">
        <v>78</v>
      </c>
      <c r="B142" s="11">
        <v>532447.6</v>
      </c>
    </row>
    <row r="143" spans="1:2" ht="15" customHeight="1">
      <c r="A143" s="10" t="s">
        <v>83</v>
      </c>
      <c r="B143" s="11">
        <v>2592</v>
      </c>
    </row>
    <row r="144" spans="1:2" ht="15.75" customHeight="1">
      <c r="A144" s="8" t="s">
        <v>30</v>
      </c>
      <c r="B144" s="9">
        <v>0</v>
      </c>
    </row>
    <row r="145" spans="1:2" ht="15" customHeight="1">
      <c r="A145" s="10" t="s">
        <v>80</v>
      </c>
      <c r="B145" s="11">
        <v>0</v>
      </c>
    </row>
    <row r="146" spans="1:2" ht="15" customHeight="1">
      <c r="A146" s="10" t="s">
        <v>78</v>
      </c>
      <c r="B146" s="11">
        <v>0</v>
      </c>
    </row>
    <row r="147" spans="1:2" ht="15" customHeight="1">
      <c r="A147" s="10" t="s">
        <v>83</v>
      </c>
      <c r="B147" s="11">
        <v>0</v>
      </c>
    </row>
    <row r="148" spans="1:2" ht="15.75" customHeight="1">
      <c r="A148" s="8" t="s">
        <v>31</v>
      </c>
      <c r="B148" s="9">
        <v>2583001</v>
      </c>
    </row>
    <row r="149" spans="1:2" ht="15" customHeight="1">
      <c r="A149" s="10" t="s">
        <v>79</v>
      </c>
      <c r="B149" s="11">
        <v>0</v>
      </c>
    </row>
    <row r="150" spans="1:2" ht="15" customHeight="1">
      <c r="A150" s="10" t="s">
        <v>80</v>
      </c>
      <c r="B150" s="11">
        <v>0</v>
      </c>
    </row>
    <row r="151" spans="1:2" ht="15" customHeight="1">
      <c r="A151" s="10" t="s">
        <v>82</v>
      </c>
      <c r="B151" s="11">
        <v>0</v>
      </c>
    </row>
    <row r="152" spans="1:2" ht="15" customHeight="1">
      <c r="A152" s="10" t="s">
        <v>78</v>
      </c>
      <c r="B152" s="11">
        <v>2580346</v>
      </c>
    </row>
    <row r="153" spans="1:2" ht="15" customHeight="1">
      <c r="A153" s="10" t="s">
        <v>83</v>
      </c>
      <c r="B153" s="11">
        <v>2655</v>
      </c>
    </row>
    <row r="154" spans="1:2" ht="15.75" customHeight="1">
      <c r="A154" s="8" t="s">
        <v>38</v>
      </c>
      <c r="B154" s="9">
        <v>0</v>
      </c>
    </row>
    <row r="155" spans="1:2" ht="15" customHeight="1">
      <c r="A155" s="10" t="s">
        <v>80</v>
      </c>
      <c r="B155" s="11">
        <v>0</v>
      </c>
    </row>
    <row r="156" spans="1:2" ht="15" customHeight="1">
      <c r="A156" s="10" t="s">
        <v>86</v>
      </c>
      <c r="B156" s="11">
        <v>0</v>
      </c>
    </row>
    <row r="157" spans="1:2" ht="15.75" customHeight="1">
      <c r="A157" s="8" t="s">
        <v>39</v>
      </c>
      <c r="B157" s="9">
        <v>595000</v>
      </c>
    </row>
    <row r="158" spans="1:2" ht="15" customHeight="1">
      <c r="A158" s="10" t="s">
        <v>80</v>
      </c>
      <c r="B158" s="11">
        <v>595000</v>
      </c>
    </row>
    <row r="159" spans="1:2" ht="15" customHeight="1">
      <c r="A159" s="10" t="s">
        <v>86</v>
      </c>
      <c r="B159" s="11">
        <v>0</v>
      </c>
    </row>
    <row r="160" spans="1:2" ht="15.75" customHeight="1">
      <c r="A160" s="8" t="s">
        <v>18</v>
      </c>
      <c r="B160" s="9">
        <v>0</v>
      </c>
    </row>
    <row r="161" spans="1:2" ht="15" customHeight="1">
      <c r="A161" s="10" t="s">
        <v>80</v>
      </c>
      <c r="B161" s="11">
        <v>0</v>
      </c>
    </row>
    <row r="162" spans="1:2" ht="15" customHeight="1">
      <c r="A162" s="10" t="s">
        <v>86</v>
      </c>
      <c r="B162" s="11">
        <v>0</v>
      </c>
    </row>
    <row r="163" spans="1:2" ht="15.75" customHeight="1">
      <c r="A163" s="8" t="s">
        <v>19</v>
      </c>
      <c r="B163" s="9">
        <v>0</v>
      </c>
    </row>
    <row r="164" spans="1:2" ht="15" customHeight="1">
      <c r="A164" s="10" t="s">
        <v>80</v>
      </c>
      <c r="B164" s="11">
        <v>0</v>
      </c>
    </row>
    <row r="165" spans="1:2" ht="15" customHeight="1">
      <c r="A165" s="10" t="s">
        <v>86</v>
      </c>
      <c r="B165" s="11">
        <v>0</v>
      </c>
    </row>
    <row r="166" spans="1:2" ht="25.5">
      <c r="A166" s="12" t="s">
        <v>36</v>
      </c>
      <c r="B166" s="9">
        <v>0</v>
      </c>
    </row>
    <row r="167" spans="1:2" ht="15" customHeight="1">
      <c r="A167" s="10" t="s">
        <v>80</v>
      </c>
      <c r="B167" s="11">
        <v>0</v>
      </c>
    </row>
    <row r="168" spans="1:2" ht="25.5">
      <c r="A168" s="12" t="s">
        <v>37</v>
      </c>
      <c r="B168" s="9">
        <v>0</v>
      </c>
    </row>
    <row r="169" spans="1:2" ht="15" customHeight="1">
      <c r="A169" s="10" t="s">
        <v>80</v>
      </c>
      <c r="B169" s="11">
        <v>0</v>
      </c>
    </row>
    <row r="170" spans="1:2" ht="15.75" customHeight="1">
      <c r="A170" s="8" t="s">
        <v>34</v>
      </c>
      <c r="B170" s="9">
        <v>0</v>
      </c>
    </row>
    <row r="171" spans="1:2" ht="15" customHeight="1">
      <c r="A171" s="10" t="s">
        <v>80</v>
      </c>
      <c r="B171" s="11">
        <v>0</v>
      </c>
    </row>
    <row r="172" spans="1:2" ht="15.75" customHeight="1">
      <c r="A172" s="8" t="s">
        <v>35</v>
      </c>
      <c r="B172" s="9">
        <v>524999.5700000001</v>
      </c>
    </row>
    <row r="173" spans="1:2" ht="15" customHeight="1">
      <c r="A173" s="10" t="s">
        <v>80</v>
      </c>
      <c r="B173" s="11">
        <v>524999.5700000001</v>
      </c>
    </row>
    <row r="174" spans="1:2" ht="15.75" customHeight="1">
      <c r="A174" s="8" t="s">
        <v>28</v>
      </c>
      <c r="B174" s="9">
        <v>0</v>
      </c>
    </row>
    <row r="175" spans="1:2" ht="15" customHeight="1">
      <c r="A175" s="10" t="s">
        <v>80</v>
      </c>
      <c r="B175" s="11">
        <v>0</v>
      </c>
    </row>
    <row r="176" spans="1:2" ht="15" customHeight="1">
      <c r="A176" s="10" t="s">
        <v>83</v>
      </c>
      <c r="B176" s="11">
        <v>0</v>
      </c>
    </row>
    <row r="177" spans="1:2" ht="15.75" customHeight="1">
      <c r="A177" s="8" t="s">
        <v>29</v>
      </c>
      <c r="B177" s="9">
        <v>65.01</v>
      </c>
    </row>
    <row r="178" spans="1:2" ht="15" customHeight="1">
      <c r="A178" s="10" t="s">
        <v>80</v>
      </c>
      <c r="B178" s="11">
        <v>0</v>
      </c>
    </row>
    <row r="179" spans="1:2" ht="15" customHeight="1">
      <c r="A179" s="10" t="s">
        <v>78</v>
      </c>
      <c r="B179" s="11">
        <v>65.01</v>
      </c>
    </row>
    <row r="180" spans="1:2" ht="15" customHeight="1">
      <c r="A180" s="10" t="s">
        <v>83</v>
      </c>
      <c r="B180" s="11">
        <v>0</v>
      </c>
    </row>
    <row r="181" spans="1:2" ht="25.5">
      <c r="A181" s="12" t="s">
        <v>42</v>
      </c>
      <c r="B181" s="9">
        <v>0</v>
      </c>
    </row>
    <row r="182" spans="1:2" ht="15" customHeight="1">
      <c r="A182" s="10" t="s">
        <v>80</v>
      </c>
      <c r="B182" s="11">
        <v>0</v>
      </c>
    </row>
    <row r="183" spans="1:2" ht="15" customHeight="1">
      <c r="A183" s="10" t="s">
        <v>78</v>
      </c>
      <c r="B183" s="11">
        <v>0</v>
      </c>
    </row>
    <row r="184" spans="1:2" ht="25.5">
      <c r="A184" s="12" t="s">
        <v>43</v>
      </c>
      <c r="B184" s="9">
        <v>0</v>
      </c>
    </row>
    <row r="185" spans="1:2" ht="15" customHeight="1">
      <c r="A185" s="10" t="s">
        <v>79</v>
      </c>
      <c r="B185" s="11">
        <v>0</v>
      </c>
    </row>
    <row r="186" spans="1:2" ht="15" customHeight="1">
      <c r="A186" s="10" t="s">
        <v>80</v>
      </c>
      <c r="B186" s="11">
        <v>0</v>
      </c>
    </row>
    <row r="187" spans="1:2" ht="15" customHeight="1">
      <c r="A187" s="10" t="s">
        <v>85</v>
      </c>
      <c r="B187" s="11">
        <v>0</v>
      </c>
    </row>
    <row r="188" spans="1:2" ht="15" customHeight="1">
      <c r="A188" s="10" t="s">
        <v>78</v>
      </c>
      <c r="B188" s="11">
        <v>0</v>
      </c>
    </row>
    <row r="189" spans="1:2" ht="15" customHeight="1">
      <c r="A189" s="10" t="s">
        <v>83</v>
      </c>
      <c r="B189" s="11">
        <v>0</v>
      </c>
    </row>
    <row r="190" spans="1:2" ht="15.75" customHeight="1">
      <c r="A190" s="8" t="s">
        <v>26</v>
      </c>
      <c r="B190" s="9">
        <v>0</v>
      </c>
    </row>
    <row r="191" spans="1:2" ht="15" customHeight="1">
      <c r="A191" s="10" t="s">
        <v>80</v>
      </c>
      <c r="B191" s="11">
        <v>0</v>
      </c>
    </row>
    <row r="192" spans="1:2" ht="15.75" customHeight="1">
      <c r="A192" s="8" t="s">
        <v>27</v>
      </c>
      <c r="B192" s="9">
        <v>0</v>
      </c>
    </row>
    <row r="193" spans="1:2" ht="15" customHeight="1">
      <c r="A193" s="10" t="s">
        <v>80</v>
      </c>
      <c r="B193" s="11">
        <v>0</v>
      </c>
    </row>
    <row r="194" spans="1:2" ht="15.75" customHeight="1">
      <c r="A194" s="8" t="s">
        <v>40</v>
      </c>
      <c r="B194" s="9">
        <v>0</v>
      </c>
    </row>
    <row r="195" spans="1:2" ht="15" customHeight="1">
      <c r="A195" s="10" t="s">
        <v>80</v>
      </c>
      <c r="B195" s="11">
        <v>0</v>
      </c>
    </row>
    <row r="196" spans="1:2" ht="15.75" customHeight="1">
      <c r="A196" s="8" t="s">
        <v>41</v>
      </c>
      <c r="B196" s="9">
        <v>0</v>
      </c>
    </row>
    <row r="197" spans="1:2" ht="15" customHeight="1">
      <c r="A197" s="10" t="s">
        <v>80</v>
      </c>
      <c r="B197" s="11">
        <v>0</v>
      </c>
    </row>
    <row r="198" spans="1:2" ht="15.75" customHeight="1">
      <c r="A198" s="8" t="s">
        <v>25</v>
      </c>
      <c r="B198" s="9">
        <v>0</v>
      </c>
    </row>
    <row r="199" spans="1:2" ht="15" customHeight="1">
      <c r="A199" s="10" t="s">
        <v>82</v>
      </c>
      <c r="B199" s="11">
        <v>0</v>
      </c>
    </row>
    <row r="200" spans="1:2" ht="15.75" customHeight="1">
      <c r="A200" s="8" t="s">
        <v>46</v>
      </c>
      <c r="B200" s="9">
        <v>0.32</v>
      </c>
    </row>
    <row r="201" spans="1:2" ht="15" customHeight="1">
      <c r="A201" s="10" t="s">
        <v>80</v>
      </c>
      <c r="B201" s="11">
        <v>0</v>
      </c>
    </row>
    <row r="202" spans="1:2" ht="15" customHeight="1">
      <c r="A202" s="10" t="s">
        <v>82</v>
      </c>
      <c r="B202" s="11">
        <v>0</v>
      </c>
    </row>
    <row r="203" spans="1:2" ht="15" customHeight="1">
      <c r="A203" s="10" t="s">
        <v>78</v>
      </c>
      <c r="B203" s="11">
        <v>0.32</v>
      </c>
    </row>
    <row r="204" spans="1:2" ht="15" customHeight="1">
      <c r="A204" s="10" t="s">
        <v>83</v>
      </c>
      <c r="B204" s="11">
        <v>0</v>
      </c>
    </row>
    <row r="205" spans="1:2" ht="15.75" customHeight="1">
      <c r="A205" s="8" t="s">
        <v>47</v>
      </c>
      <c r="B205" s="9">
        <v>0</v>
      </c>
    </row>
    <row r="206" spans="1:2" ht="15" customHeight="1">
      <c r="A206" s="10" t="s">
        <v>80</v>
      </c>
      <c r="B206" s="11">
        <v>0</v>
      </c>
    </row>
    <row r="207" spans="1:2" ht="15.75" customHeight="1">
      <c r="A207" s="8" t="s">
        <v>20</v>
      </c>
      <c r="B207" s="9">
        <v>0</v>
      </c>
    </row>
    <row r="208" spans="1:2" ht="15" customHeight="1">
      <c r="A208" s="10" t="s">
        <v>80</v>
      </c>
      <c r="B208" s="11">
        <v>0</v>
      </c>
    </row>
    <row r="209" spans="1:2" ht="15" customHeight="1">
      <c r="A209" s="10" t="s">
        <v>82</v>
      </c>
      <c r="B209" s="11">
        <v>0</v>
      </c>
    </row>
    <row r="210" spans="1:2" ht="15.75" customHeight="1">
      <c r="A210" s="8" t="s">
        <v>23</v>
      </c>
      <c r="B210" s="9">
        <v>0</v>
      </c>
    </row>
    <row r="211" spans="1:2" ht="15" customHeight="1">
      <c r="A211" s="10" t="s">
        <v>81</v>
      </c>
      <c r="B211" s="11">
        <v>165074.38</v>
      </c>
    </row>
    <row r="212" spans="1:2" ht="15" customHeight="1">
      <c r="A212" s="10" t="s">
        <v>78</v>
      </c>
      <c r="B212" s="11">
        <v>-165074.38</v>
      </c>
    </row>
    <row r="213" spans="1:2" ht="15" customHeight="1">
      <c r="A213" s="10" t="s">
        <v>83</v>
      </c>
      <c r="B213" s="11">
        <v>0</v>
      </c>
    </row>
    <row r="214" spans="1:2" ht="15.75" customHeight="1">
      <c r="A214" s="8" t="s">
        <v>24</v>
      </c>
      <c r="B214" s="9">
        <v>2979770.85</v>
      </c>
    </row>
    <row r="215" spans="1:2" ht="15" customHeight="1">
      <c r="A215" s="10" t="s">
        <v>81</v>
      </c>
      <c r="B215" s="11">
        <v>2924986.92</v>
      </c>
    </row>
    <row r="216" spans="1:2" ht="15" customHeight="1">
      <c r="A216" s="10" t="s">
        <v>78</v>
      </c>
      <c r="B216" s="11">
        <v>54783.93</v>
      </c>
    </row>
    <row r="217" spans="1:2" ht="15.75" customHeight="1">
      <c r="A217" s="8" t="s">
        <v>21</v>
      </c>
      <c r="B217" s="9">
        <v>0</v>
      </c>
    </row>
    <row r="218" spans="1:2" ht="15" customHeight="1">
      <c r="A218" s="10" t="s">
        <v>80</v>
      </c>
      <c r="B218" s="11">
        <v>0</v>
      </c>
    </row>
    <row r="219" spans="1:2" ht="15" customHeight="1">
      <c r="A219" s="10" t="s">
        <v>81</v>
      </c>
      <c r="B219" s="11">
        <v>30391.45</v>
      </c>
    </row>
    <row r="220" spans="1:2" ht="15" customHeight="1">
      <c r="A220" s="10" t="s">
        <v>78</v>
      </c>
      <c r="B220" s="11">
        <v>-30391.45</v>
      </c>
    </row>
    <row r="221" spans="1:2" ht="15" customHeight="1">
      <c r="A221" s="10" t="s">
        <v>83</v>
      </c>
      <c r="B221" s="11">
        <v>0</v>
      </c>
    </row>
    <row r="222" spans="1:2" ht="15.75" customHeight="1">
      <c r="A222" s="8" t="s">
        <v>22</v>
      </c>
      <c r="B222" s="9">
        <v>3215570.68</v>
      </c>
    </row>
    <row r="223" spans="1:2" ht="15" customHeight="1">
      <c r="A223" s="10" t="s">
        <v>79</v>
      </c>
      <c r="B223" s="11">
        <v>0</v>
      </c>
    </row>
    <row r="224" spans="1:2" ht="15" customHeight="1">
      <c r="A224" s="10" t="s">
        <v>80</v>
      </c>
      <c r="B224" s="11">
        <v>2464098.68</v>
      </c>
    </row>
    <row r="225" spans="1:2" ht="15" customHeight="1">
      <c r="A225" s="10" t="s">
        <v>78</v>
      </c>
      <c r="B225" s="11">
        <v>738937.44</v>
      </c>
    </row>
    <row r="226" spans="1:2" ht="15" customHeight="1">
      <c r="A226" s="10" t="s">
        <v>83</v>
      </c>
      <c r="B226" s="11">
        <v>12534.56</v>
      </c>
    </row>
    <row r="227" spans="1:3" ht="15" customHeight="1">
      <c r="A227" s="13" t="s">
        <v>76</v>
      </c>
      <c r="B227" s="9">
        <f>B121+B126+B135+B139+B144+B148+B154+B157+B160+B163+B166+B168+B170+B172+B174+B177+B181+B184+B190+B192+B194+B196+B198+B200+B205+B207+B210+B214+B217+B222</f>
        <v>15708687.03875</v>
      </c>
      <c r="C227" s="14">
        <f>B227-'CUADRO DICIEMBRE'!J43</f>
        <v>0</v>
      </c>
    </row>
    <row r="228" ht="11.25" customHeight="1"/>
    <row r="229" ht="4.5" customHeight="1"/>
    <row r="230" ht="33" customHeight="1"/>
  </sheetData>
  <sheetProtection/>
  <mergeCells count="5">
    <mergeCell ref="A1:B1"/>
    <mergeCell ref="A2:B2"/>
    <mergeCell ref="A3:B3"/>
    <mergeCell ref="A4:B4"/>
    <mergeCell ref="A120:B120"/>
  </mergeCells>
  <printOptions/>
  <pageMargins left="0.24930555555555556" right="0.24930555555555556" top="0.24930555555555556" bottom="0.24930555555555556" header="0" footer="0"/>
  <pageSetup fitToHeight="0" fitToWidth="0" orientation="portrait" paperSiz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GATEWAY-CONTA</cp:lastModifiedBy>
  <cp:lastPrinted>2023-04-25T00:54:00Z</cp:lastPrinted>
  <dcterms:created xsi:type="dcterms:W3CDTF">2023-01-12T02:13:03Z</dcterms:created>
  <dcterms:modified xsi:type="dcterms:W3CDTF">2023-04-25T00:54:04Z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A0B44A456053326E0775961CF3DF6AA6106814766B7D95BFF47B07AF7343C5A0483B1916552D62283CBE7C2DC6669208BAF11E5181CB838D81F725CF1FCDD67C3B80DEA121C6FF544543B04B836B8DFCB192B353F9FB32FB5B7084A7DFBFB4B965958BB3650BAE3759449FD92501DFBCEA9DBE53C3C213E73A45870431202BB</vt:lpwstr>
  </property>
  <property fmtid="{D5CDD505-2E9C-101B-9397-08002B2CF9AE}" pid="8" name="Business Objects Context Information6">
    <vt:lpwstr>DC4DA2336A1AEF5CD7F740A4976EEA4F60B89E5F0265558E3DC1F013E280B1A8E5F96C0B4BCFD603D04E24DBA33CCE7EEB2483ACA72C7F1FF0605A42ED4D453D04D0C5E5588D94C5D22D6A5BECFA0993ED0319DC6D41017F3B1B510F0ED1A7610FC42C97CAA52D96042E0CF2C56E6E91565D691215595FC9A1E7A67E1500EA9</vt:lpwstr>
  </property>
  <property fmtid="{D5CDD505-2E9C-101B-9397-08002B2CF9AE}" pid="9" name="Business Objects Context Information7">
    <vt:lpwstr>CFB22F321</vt:lpwstr>
  </property>
</Properties>
</file>